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codeName="DieseArbeitsmappe"/>
  <mc:AlternateContent xmlns:mc="http://schemas.openxmlformats.org/markup-compatibility/2006">
    <mc:Choice Requires="x15">
      <x15ac:absPath xmlns:x15ac="http://schemas.microsoft.com/office/spreadsheetml/2010/11/ac" url="U:\Refmittel Tool\20221205\"/>
    </mc:Choice>
  </mc:AlternateContent>
  <xr:revisionPtr revIDLastSave="0" documentId="13_ncr:1_{C1050D2C-2655-4BE2-8AE5-90A6A81853AF}" xr6:coauthVersionLast="47" xr6:coauthVersionMax="47" xr10:uidLastSave="{00000000-0000-0000-0000-000000000000}"/>
  <workbookProtection workbookAlgorithmName="SHA-512" workbookHashValue="6uHZQCg+19lTFfOkuRPcLBJ5+QWDUkYIATNT1QZKHOHVKByZCRoHhPAFi+v7EbsBrWoB++iJ0psZCuDUYN8TaQ==" workbookSaltValue="ICJkWT7TOcEUkRyhF7rizQ==" workbookSpinCount="100000" lockStructure="1"/>
  <bookViews>
    <workbookView xWindow="38280" yWindow="60" windowWidth="38640" windowHeight="21120" xr2:uid="{E0FA3284-CCFB-4F05-BF83-F0613A176321}"/>
  </bookViews>
  <sheets>
    <sheet name="Referenzmittel" sheetId="1" r:id="rId1"/>
    <sheet name="Festivals" sheetId="4" r:id="rId2"/>
    <sheet name="Formel" sheetId="2" state="hidden" r:id="rId3"/>
    <sheet name="Diagramm1" sheetId="3" state="hidden" r:id="rId4"/>
  </sheets>
  <definedNames>
    <definedName name="Abschlag">Referenzmittel!#REF!</definedName>
    <definedName name="_xlnm.Print_Area" localSheetId="1">Festivals!$A$1:$C$125</definedName>
    <definedName name="_xlnm.Print_Area" localSheetId="0">Referenzmittel!$A$1:$G$42</definedName>
    <definedName name="_xlnm.Print_Titles" localSheetId="1">Festivals!$1:$4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4" i="1" l="1"/>
  <c r="B38" i="1"/>
  <c r="F37" i="1"/>
  <c r="F38" i="1" s="1"/>
  <c r="B37" i="1"/>
  <c r="F7" i="1" l="1"/>
  <c r="D7" i="1" l="1"/>
  <c r="K18" i="1" l="1"/>
  <c r="F32" i="1" s="1"/>
  <c r="F31" i="1" l="1"/>
  <c r="A6" i="2"/>
  <c r="A7" i="2" s="1"/>
  <c r="E227" i="2"/>
  <c r="E5" i="2"/>
  <c r="B227" i="2"/>
  <c r="B5" i="2"/>
  <c r="E6" i="2" l="1"/>
  <c r="F34" i="1"/>
  <c r="F36" i="1" s="1"/>
  <c r="B31" i="1"/>
  <c r="B32" i="1"/>
  <c r="E7" i="2"/>
  <c r="B7" i="2"/>
  <c r="A8" i="2"/>
  <c r="B6" i="2"/>
  <c r="C7" i="2" l="1"/>
  <c r="A9" i="2"/>
  <c r="E8" i="2"/>
  <c r="B8" i="2"/>
  <c r="C8" i="2" s="1"/>
  <c r="E9" i="2" l="1"/>
  <c r="A10" i="2"/>
  <c r="B9" i="2"/>
  <c r="C9" i="2" s="1"/>
  <c r="E10" i="2" l="1"/>
  <c r="A11" i="2"/>
  <c r="B10" i="2"/>
  <c r="C10" i="2" s="1"/>
  <c r="E11" i="2" l="1"/>
  <c r="A12" i="2"/>
  <c r="B11" i="2"/>
  <c r="C11" i="2" s="1"/>
  <c r="A13" i="2" l="1"/>
  <c r="E12" i="2"/>
  <c r="B12" i="2"/>
  <c r="C12" i="2" s="1"/>
  <c r="E13" i="2" l="1"/>
  <c r="A14" i="2"/>
  <c r="B13" i="2"/>
  <c r="C13" i="2" s="1"/>
  <c r="E14" i="2" l="1"/>
  <c r="A15" i="2"/>
  <c r="B14" i="2"/>
  <c r="C14" i="2" s="1"/>
  <c r="E15" i="2" l="1"/>
  <c r="A16" i="2"/>
  <c r="B15" i="2"/>
  <c r="C15" i="2" s="1"/>
  <c r="A17" i="2" l="1"/>
  <c r="E16" i="2"/>
  <c r="B16" i="2"/>
  <c r="C16" i="2" s="1"/>
  <c r="E17" i="2" l="1"/>
  <c r="A18" i="2"/>
  <c r="B17" i="2"/>
  <c r="C17" i="2" s="1"/>
  <c r="E18" i="2" l="1"/>
  <c r="A19" i="2"/>
  <c r="B18" i="2"/>
  <c r="C18" i="2" s="1"/>
  <c r="E19" i="2" l="1"/>
  <c r="A20" i="2"/>
  <c r="B19" i="2"/>
  <c r="C19" i="2" s="1"/>
  <c r="A21" i="2" l="1"/>
  <c r="E20" i="2"/>
  <c r="B20" i="2"/>
  <c r="C20" i="2" s="1"/>
  <c r="E21" i="2" l="1"/>
  <c r="A22" i="2"/>
  <c r="B21" i="2"/>
  <c r="C21" i="2" s="1"/>
  <c r="E22" i="2" l="1"/>
  <c r="A23" i="2"/>
  <c r="B22" i="2"/>
  <c r="C22" i="2" s="1"/>
  <c r="E23" i="2" l="1"/>
  <c r="A24" i="2"/>
  <c r="B23" i="2"/>
  <c r="C23" i="2" s="1"/>
  <c r="A25" i="2" l="1"/>
  <c r="E24" i="2"/>
  <c r="B24" i="2"/>
  <c r="C24" i="2" s="1"/>
  <c r="E25" i="2" l="1"/>
  <c r="A26" i="2"/>
  <c r="B25" i="2"/>
  <c r="C25" i="2" s="1"/>
  <c r="E26" i="2" l="1"/>
  <c r="A27" i="2"/>
  <c r="B26" i="2"/>
  <c r="C26" i="2" s="1"/>
  <c r="E27" i="2" l="1"/>
  <c r="A28" i="2"/>
  <c r="B27" i="2"/>
  <c r="C27" i="2" s="1"/>
  <c r="A29" i="2" l="1"/>
  <c r="E28" i="2"/>
  <c r="B28" i="2"/>
  <c r="C28" i="2" s="1"/>
  <c r="E29" i="2" l="1"/>
  <c r="A30" i="2"/>
  <c r="B29" i="2"/>
  <c r="C29" i="2" s="1"/>
  <c r="E30" i="2" l="1"/>
  <c r="A31" i="2"/>
  <c r="B30" i="2"/>
  <c r="C30" i="2" s="1"/>
  <c r="E31" i="2" l="1"/>
  <c r="A32" i="2"/>
  <c r="B31" i="2"/>
  <c r="C31" i="2" s="1"/>
  <c r="A33" i="2" l="1"/>
  <c r="E32" i="2"/>
  <c r="B32" i="2"/>
  <c r="C32" i="2" s="1"/>
  <c r="E33" i="2" l="1"/>
  <c r="A34" i="2"/>
  <c r="B33" i="2"/>
  <c r="C33" i="2" s="1"/>
  <c r="E34" i="2" l="1"/>
  <c r="A35" i="2"/>
  <c r="B34" i="2"/>
  <c r="C34" i="2" s="1"/>
  <c r="E35" i="2" l="1"/>
  <c r="A36" i="2"/>
  <c r="B35" i="2"/>
  <c r="C35" i="2" s="1"/>
  <c r="A37" i="2" l="1"/>
  <c r="E36" i="2"/>
  <c r="B36" i="2"/>
  <c r="C36" i="2" s="1"/>
  <c r="E37" i="2" l="1"/>
  <c r="A38" i="2"/>
  <c r="B37" i="2"/>
  <c r="C37" i="2" s="1"/>
  <c r="E38" i="2" l="1"/>
  <c r="A39" i="2"/>
  <c r="B38" i="2"/>
  <c r="C38" i="2" s="1"/>
  <c r="E39" i="2" l="1"/>
  <c r="A40" i="2"/>
  <c r="B39" i="2"/>
  <c r="C39" i="2" s="1"/>
  <c r="B40" i="2" l="1"/>
  <c r="C40" i="2" s="1"/>
  <c r="A41" i="2"/>
  <c r="E40" i="2"/>
  <c r="E41" i="2" l="1"/>
  <c r="A42" i="2"/>
  <c r="B41" i="2"/>
  <c r="C41" i="2" s="1"/>
  <c r="E42" i="2" l="1"/>
  <c r="A43" i="2"/>
  <c r="B42" i="2"/>
  <c r="C42" i="2" s="1"/>
  <c r="E43" i="2" l="1"/>
  <c r="A44" i="2"/>
  <c r="B43" i="2"/>
  <c r="C43" i="2" s="1"/>
  <c r="A45" i="2" l="1"/>
  <c r="E44" i="2"/>
  <c r="B44" i="2"/>
  <c r="C44" i="2" s="1"/>
  <c r="E45" i="2" l="1"/>
  <c r="A46" i="2"/>
  <c r="B45" i="2"/>
  <c r="C45" i="2" s="1"/>
  <c r="E46" i="2" l="1"/>
  <c r="A47" i="2"/>
  <c r="B46" i="2"/>
  <c r="C46" i="2" s="1"/>
  <c r="E47" i="2" l="1"/>
  <c r="A48" i="2"/>
  <c r="B47" i="2"/>
  <c r="C47" i="2" s="1"/>
  <c r="A49" i="2" l="1"/>
  <c r="E48" i="2"/>
  <c r="B48" i="2"/>
  <c r="C48" i="2" s="1"/>
  <c r="E49" i="2" l="1"/>
  <c r="A50" i="2"/>
  <c r="B49" i="2"/>
  <c r="C49" i="2" s="1"/>
  <c r="E50" i="2" l="1"/>
  <c r="A51" i="2"/>
  <c r="B50" i="2"/>
  <c r="C50" i="2" s="1"/>
  <c r="E51" i="2" l="1"/>
  <c r="A52" i="2"/>
  <c r="B51" i="2"/>
  <c r="C51" i="2" s="1"/>
  <c r="A53" i="2" l="1"/>
  <c r="E52" i="2"/>
  <c r="B52" i="2"/>
  <c r="C52" i="2" s="1"/>
  <c r="E53" i="2" l="1"/>
  <c r="A54" i="2"/>
  <c r="B53" i="2"/>
  <c r="C53" i="2" s="1"/>
  <c r="E54" i="2" l="1"/>
  <c r="A55" i="2"/>
  <c r="B54" i="2"/>
  <c r="C54" i="2" s="1"/>
  <c r="E55" i="2" l="1"/>
  <c r="A56" i="2"/>
  <c r="B55" i="2"/>
  <c r="C55" i="2" s="1"/>
  <c r="A57" i="2" l="1"/>
  <c r="E56" i="2"/>
  <c r="B56" i="2"/>
  <c r="C56" i="2" s="1"/>
  <c r="E57" i="2" l="1"/>
  <c r="A58" i="2"/>
  <c r="B57" i="2"/>
  <c r="C57" i="2" s="1"/>
  <c r="E58" i="2" l="1"/>
  <c r="A59" i="2"/>
  <c r="B58" i="2"/>
  <c r="C58" i="2" s="1"/>
  <c r="E59" i="2" l="1"/>
  <c r="A60" i="2"/>
  <c r="B59" i="2"/>
  <c r="C59" i="2" s="1"/>
  <c r="E60" i="2" l="1"/>
  <c r="A61" i="2"/>
  <c r="B60" i="2"/>
  <c r="C60" i="2" s="1"/>
  <c r="E61" i="2" l="1"/>
  <c r="A62" i="2"/>
  <c r="B61" i="2"/>
  <c r="C61" i="2" s="1"/>
  <c r="E62" i="2" l="1"/>
  <c r="A63" i="2"/>
  <c r="B62" i="2"/>
  <c r="C62" i="2" s="1"/>
  <c r="E63" i="2" l="1"/>
  <c r="A64" i="2"/>
  <c r="B63" i="2"/>
  <c r="C63" i="2" s="1"/>
  <c r="E64" i="2" l="1"/>
  <c r="A65" i="2"/>
  <c r="B64" i="2"/>
  <c r="C64" i="2" s="1"/>
  <c r="E65" i="2" l="1"/>
  <c r="A66" i="2"/>
  <c r="B65" i="2"/>
  <c r="C65" i="2" s="1"/>
  <c r="E66" i="2" l="1"/>
  <c r="A67" i="2"/>
  <c r="B66" i="2"/>
  <c r="C66" i="2" s="1"/>
  <c r="E67" i="2" l="1"/>
  <c r="A68" i="2"/>
  <c r="B67" i="2"/>
  <c r="C67" i="2" s="1"/>
  <c r="E68" i="2" l="1"/>
  <c r="A69" i="2"/>
  <c r="B68" i="2"/>
  <c r="C68" i="2" s="1"/>
  <c r="E69" i="2" l="1"/>
  <c r="A70" i="2"/>
  <c r="B69" i="2"/>
  <c r="C69" i="2" s="1"/>
  <c r="E70" i="2" l="1"/>
  <c r="A71" i="2"/>
  <c r="B70" i="2"/>
  <c r="C70" i="2" s="1"/>
  <c r="E71" i="2" l="1"/>
  <c r="A72" i="2"/>
  <c r="B71" i="2"/>
  <c r="C71" i="2" s="1"/>
  <c r="E72" i="2" l="1"/>
  <c r="A73" i="2"/>
  <c r="B72" i="2"/>
  <c r="C72" i="2" s="1"/>
  <c r="E73" i="2" l="1"/>
  <c r="A74" i="2"/>
  <c r="B73" i="2"/>
  <c r="C73" i="2" s="1"/>
  <c r="E74" i="2" l="1"/>
  <c r="A75" i="2"/>
  <c r="B74" i="2"/>
  <c r="C74" i="2" s="1"/>
  <c r="E75" i="2" l="1"/>
  <c r="B75" i="2"/>
  <c r="C75" i="2" s="1"/>
  <c r="A76" i="2"/>
  <c r="E76" i="2" l="1"/>
  <c r="B76" i="2"/>
  <c r="C76" i="2" s="1"/>
  <c r="A77" i="2"/>
  <c r="E77" i="2" l="1"/>
  <c r="B77" i="2"/>
  <c r="C77" i="2" s="1"/>
  <c r="A78" i="2"/>
  <c r="E78" i="2" l="1"/>
  <c r="B78" i="2"/>
  <c r="C78" i="2" s="1"/>
  <c r="A79" i="2"/>
  <c r="E79" i="2" l="1"/>
  <c r="B79" i="2"/>
  <c r="C79" i="2" s="1"/>
  <c r="A80" i="2"/>
  <c r="E80" i="2" l="1"/>
  <c r="B80" i="2"/>
  <c r="C80" i="2" s="1"/>
  <c r="A81" i="2"/>
  <c r="E81" i="2" l="1"/>
  <c r="B81" i="2"/>
  <c r="C81" i="2" s="1"/>
  <c r="A82" i="2"/>
  <c r="E82" i="2" l="1"/>
  <c r="B82" i="2"/>
  <c r="C82" i="2" s="1"/>
  <c r="A83" i="2"/>
  <c r="E83" i="2" l="1"/>
  <c r="B83" i="2"/>
  <c r="C83" i="2" s="1"/>
  <c r="A84" i="2"/>
  <c r="E84" i="2" l="1"/>
  <c r="B84" i="2"/>
  <c r="C84" i="2" s="1"/>
  <c r="A85" i="2"/>
  <c r="E85" i="2" l="1"/>
  <c r="B85" i="2"/>
  <c r="C85" i="2" s="1"/>
  <c r="A86" i="2"/>
  <c r="E86" i="2" l="1"/>
  <c r="B86" i="2"/>
  <c r="C86" i="2" s="1"/>
  <c r="A87" i="2"/>
  <c r="E87" i="2" l="1"/>
  <c r="B87" i="2"/>
  <c r="C87" i="2" s="1"/>
  <c r="A88" i="2"/>
  <c r="A89" i="2" l="1"/>
  <c r="E88" i="2"/>
  <c r="B88" i="2"/>
  <c r="C88" i="2" s="1"/>
  <c r="B89" i="2" l="1"/>
  <c r="C89" i="2" s="1"/>
  <c r="A90" i="2"/>
  <c r="E89" i="2"/>
  <c r="B90" i="2" l="1"/>
  <c r="C90" i="2" s="1"/>
  <c r="A91" i="2"/>
  <c r="E90" i="2"/>
  <c r="B91" i="2" l="1"/>
  <c r="C91" i="2" s="1"/>
  <c r="A92" i="2"/>
  <c r="E91" i="2"/>
  <c r="B92" i="2" l="1"/>
  <c r="C92" i="2" s="1"/>
  <c r="A93" i="2"/>
  <c r="E92" i="2"/>
  <c r="B93" i="2" l="1"/>
  <c r="C93" i="2" s="1"/>
  <c r="A94" i="2"/>
  <c r="E93" i="2"/>
  <c r="B94" i="2" l="1"/>
  <c r="C94" i="2" s="1"/>
  <c r="A95" i="2"/>
  <c r="E94" i="2"/>
  <c r="B95" i="2" l="1"/>
  <c r="C95" i="2" s="1"/>
  <c r="A96" i="2"/>
  <c r="E95" i="2"/>
  <c r="B96" i="2" l="1"/>
  <c r="C96" i="2" s="1"/>
  <c r="A97" i="2"/>
  <c r="E96" i="2"/>
  <c r="B97" i="2" l="1"/>
  <c r="C97" i="2" s="1"/>
  <c r="A98" i="2"/>
  <c r="E97" i="2"/>
  <c r="B98" i="2" l="1"/>
  <c r="C98" i="2" s="1"/>
  <c r="A99" i="2"/>
  <c r="E98" i="2"/>
  <c r="B99" i="2" l="1"/>
  <c r="C99" i="2" s="1"/>
  <c r="A100" i="2"/>
  <c r="E99" i="2"/>
  <c r="B100" i="2" l="1"/>
  <c r="C100" i="2" s="1"/>
  <c r="A101" i="2"/>
  <c r="E100" i="2"/>
  <c r="B101" i="2" l="1"/>
  <c r="C101" i="2" s="1"/>
  <c r="A102" i="2"/>
  <c r="E101" i="2"/>
  <c r="B102" i="2" l="1"/>
  <c r="C102" i="2" s="1"/>
  <c r="A103" i="2"/>
  <c r="E102" i="2"/>
  <c r="B103" i="2" l="1"/>
  <c r="C103" i="2" s="1"/>
  <c r="A104" i="2"/>
  <c r="E103" i="2"/>
  <c r="B104" i="2" l="1"/>
  <c r="C104" i="2" s="1"/>
  <c r="A105" i="2"/>
  <c r="E104" i="2"/>
  <c r="B105" i="2" l="1"/>
  <c r="C105" i="2" s="1"/>
  <c r="A106" i="2"/>
  <c r="E105" i="2"/>
  <c r="B106" i="2" l="1"/>
  <c r="C106" i="2" s="1"/>
  <c r="A107" i="2"/>
  <c r="E106" i="2"/>
  <c r="B107" i="2" l="1"/>
  <c r="C107" i="2" s="1"/>
  <c r="A108" i="2"/>
  <c r="E107" i="2"/>
  <c r="B108" i="2" l="1"/>
  <c r="C108" i="2" s="1"/>
  <c r="E108" i="2"/>
  <c r="A109" i="2"/>
  <c r="B109" i="2" l="1"/>
  <c r="C109" i="2" s="1"/>
  <c r="E109" i="2"/>
  <c r="A110" i="2"/>
  <c r="B110" i="2" l="1"/>
  <c r="C110" i="2" s="1"/>
  <c r="E110" i="2"/>
  <c r="A111" i="2"/>
  <c r="B111" i="2" l="1"/>
  <c r="C111" i="2" s="1"/>
  <c r="E111" i="2"/>
  <c r="A112" i="2"/>
  <c r="B112" i="2" l="1"/>
  <c r="C112" i="2" s="1"/>
  <c r="E112" i="2"/>
  <c r="A113" i="2"/>
  <c r="B113" i="2" l="1"/>
  <c r="C113" i="2" s="1"/>
  <c r="E113" i="2"/>
  <c r="A114" i="2"/>
  <c r="B114" i="2" l="1"/>
  <c r="C114" i="2" s="1"/>
  <c r="E114" i="2"/>
  <c r="A115" i="2"/>
  <c r="B115" i="2" l="1"/>
  <c r="C115" i="2" s="1"/>
  <c r="E115" i="2"/>
  <c r="A116" i="2"/>
  <c r="B116" i="2" l="1"/>
  <c r="C116" i="2" s="1"/>
  <c r="E116" i="2"/>
  <c r="A117" i="2"/>
  <c r="B117" i="2" l="1"/>
  <c r="C117" i="2" s="1"/>
  <c r="E117" i="2"/>
  <c r="A118" i="2"/>
  <c r="B118" i="2" l="1"/>
  <c r="C118" i="2" s="1"/>
  <c r="E118" i="2"/>
  <c r="A119" i="2"/>
  <c r="B119" i="2" l="1"/>
  <c r="C119" i="2" s="1"/>
  <c r="E119" i="2"/>
  <c r="A120" i="2"/>
  <c r="B120" i="2" l="1"/>
  <c r="C120" i="2" s="1"/>
  <c r="E120" i="2"/>
  <c r="A121" i="2"/>
  <c r="B121" i="2" l="1"/>
  <c r="C121" i="2" s="1"/>
  <c r="E121" i="2"/>
  <c r="A122" i="2"/>
  <c r="B122" i="2" l="1"/>
  <c r="C122" i="2" s="1"/>
  <c r="E122" i="2"/>
  <c r="A123" i="2"/>
  <c r="B123" i="2" l="1"/>
  <c r="C123" i="2" s="1"/>
  <c r="E123" i="2"/>
  <c r="A124" i="2"/>
  <c r="B124" i="2" l="1"/>
  <c r="C124" i="2" s="1"/>
  <c r="E124" i="2"/>
  <c r="A125" i="2"/>
  <c r="B125" i="2" l="1"/>
  <c r="C125" i="2" s="1"/>
  <c r="E125" i="2"/>
  <c r="A126" i="2"/>
  <c r="B126" i="2" l="1"/>
  <c r="C126" i="2" s="1"/>
  <c r="E126" i="2"/>
  <c r="A127" i="2"/>
  <c r="B127" i="2" l="1"/>
  <c r="C127" i="2" s="1"/>
  <c r="E127" i="2"/>
  <c r="A128" i="2"/>
  <c r="B128" i="2" l="1"/>
  <c r="C128" i="2" s="1"/>
  <c r="E128" i="2"/>
  <c r="A129" i="2"/>
  <c r="B129" i="2" l="1"/>
  <c r="C129" i="2" s="1"/>
  <c r="E129" i="2"/>
  <c r="A130" i="2"/>
  <c r="B130" i="2" l="1"/>
  <c r="C130" i="2" s="1"/>
  <c r="E130" i="2"/>
  <c r="A131" i="2"/>
  <c r="B131" i="2" l="1"/>
  <c r="C131" i="2" s="1"/>
  <c r="E131" i="2"/>
  <c r="A132" i="2"/>
  <c r="B132" i="2" l="1"/>
  <c r="C132" i="2" s="1"/>
  <c r="E132" i="2"/>
  <c r="A133" i="2"/>
  <c r="B133" i="2" l="1"/>
  <c r="C133" i="2" s="1"/>
  <c r="E133" i="2"/>
  <c r="A134" i="2"/>
  <c r="B134" i="2" l="1"/>
  <c r="C134" i="2" s="1"/>
  <c r="E134" i="2"/>
  <c r="A135" i="2"/>
  <c r="B135" i="2" l="1"/>
  <c r="C135" i="2" s="1"/>
  <c r="E135" i="2"/>
  <c r="A136" i="2"/>
  <c r="B136" i="2" l="1"/>
  <c r="C136" i="2" s="1"/>
  <c r="E136" i="2"/>
  <c r="A137" i="2"/>
  <c r="B137" i="2" l="1"/>
  <c r="C137" i="2" s="1"/>
  <c r="E137" i="2"/>
  <c r="A138" i="2"/>
  <c r="B138" i="2" l="1"/>
  <c r="C138" i="2" s="1"/>
  <c r="E138" i="2"/>
  <c r="A139" i="2"/>
  <c r="B139" i="2" l="1"/>
  <c r="C139" i="2" s="1"/>
  <c r="E139" i="2"/>
  <c r="A140" i="2"/>
  <c r="B140" i="2" l="1"/>
  <c r="C140" i="2" s="1"/>
  <c r="E140" i="2"/>
  <c r="A141" i="2"/>
  <c r="B141" i="2" l="1"/>
  <c r="C141" i="2" s="1"/>
  <c r="E141" i="2"/>
  <c r="A142" i="2"/>
  <c r="B142" i="2" l="1"/>
  <c r="C142" i="2" s="1"/>
  <c r="E142" i="2"/>
  <c r="A143" i="2"/>
  <c r="B143" i="2" l="1"/>
  <c r="C143" i="2" s="1"/>
  <c r="E143" i="2"/>
  <c r="A144" i="2"/>
  <c r="E144" i="2" l="1"/>
  <c r="A145" i="2"/>
  <c r="B144" i="2"/>
  <c r="C144" i="2" s="1"/>
  <c r="A146" i="2" l="1"/>
  <c r="E145" i="2"/>
  <c r="B145" i="2"/>
  <c r="C145" i="2" s="1"/>
  <c r="A147" i="2" l="1"/>
  <c r="E146" i="2"/>
  <c r="B146" i="2"/>
  <c r="C146" i="2" s="1"/>
  <c r="A148" i="2" l="1"/>
  <c r="E147" i="2"/>
  <c r="B147" i="2"/>
  <c r="C147" i="2" s="1"/>
  <c r="A149" i="2" l="1"/>
  <c r="E148" i="2"/>
  <c r="B148" i="2"/>
  <c r="C148" i="2" s="1"/>
  <c r="A150" i="2" l="1"/>
  <c r="E149" i="2"/>
  <c r="B149" i="2"/>
  <c r="C149" i="2" s="1"/>
  <c r="A151" i="2" l="1"/>
  <c r="E150" i="2"/>
  <c r="B150" i="2"/>
  <c r="C150" i="2" s="1"/>
  <c r="A152" i="2" l="1"/>
  <c r="E151" i="2"/>
  <c r="B151" i="2"/>
  <c r="C151" i="2" s="1"/>
  <c r="A153" i="2" l="1"/>
  <c r="E152" i="2"/>
  <c r="B152" i="2"/>
  <c r="C152" i="2" s="1"/>
  <c r="A154" i="2" l="1"/>
  <c r="E153" i="2"/>
  <c r="B153" i="2"/>
  <c r="C153" i="2" s="1"/>
  <c r="A155" i="2" l="1"/>
  <c r="E154" i="2"/>
  <c r="B154" i="2"/>
  <c r="C154" i="2" s="1"/>
  <c r="A156" i="2" l="1"/>
  <c r="E155" i="2"/>
  <c r="B155" i="2"/>
  <c r="C155" i="2" s="1"/>
  <c r="A157" i="2" l="1"/>
  <c r="E156" i="2"/>
  <c r="B156" i="2"/>
  <c r="C156" i="2" s="1"/>
  <c r="A158" i="2" l="1"/>
  <c r="E157" i="2"/>
  <c r="B157" i="2"/>
  <c r="C157" i="2" s="1"/>
  <c r="A159" i="2" l="1"/>
  <c r="E158" i="2"/>
  <c r="B158" i="2"/>
  <c r="C158" i="2" s="1"/>
  <c r="A160" i="2" l="1"/>
  <c r="E159" i="2"/>
  <c r="B159" i="2"/>
  <c r="C159" i="2" s="1"/>
  <c r="A161" i="2" l="1"/>
  <c r="E160" i="2"/>
  <c r="B160" i="2"/>
  <c r="C160" i="2" s="1"/>
  <c r="A162" i="2" l="1"/>
  <c r="E161" i="2"/>
  <c r="B161" i="2"/>
  <c r="C161" i="2" s="1"/>
  <c r="A163" i="2" l="1"/>
  <c r="E162" i="2"/>
  <c r="B162" i="2"/>
  <c r="C162" i="2" s="1"/>
  <c r="A164" i="2" l="1"/>
  <c r="E163" i="2"/>
  <c r="B163" i="2"/>
  <c r="C163" i="2" s="1"/>
  <c r="A165" i="2" l="1"/>
  <c r="E164" i="2"/>
  <c r="B164" i="2"/>
  <c r="C164" i="2" s="1"/>
  <c r="A166" i="2" l="1"/>
  <c r="E165" i="2"/>
  <c r="B165" i="2"/>
  <c r="C165" i="2" s="1"/>
  <c r="A167" i="2" l="1"/>
  <c r="E166" i="2"/>
  <c r="B166" i="2"/>
  <c r="C166" i="2" s="1"/>
  <c r="A168" i="2" l="1"/>
  <c r="E167" i="2"/>
  <c r="B167" i="2"/>
  <c r="C167" i="2" s="1"/>
  <c r="A169" i="2" l="1"/>
  <c r="E168" i="2"/>
  <c r="B168" i="2"/>
  <c r="C168" i="2" s="1"/>
  <c r="A170" i="2" l="1"/>
  <c r="E169" i="2"/>
  <c r="B169" i="2"/>
  <c r="C169" i="2" s="1"/>
  <c r="A171" i="2" l="1"/>
  <c r="E170" i="2"/>
  <c r="B170" i="2"/>
  <c r="C170" i="2" s="1"/>
  <c r="E171" i="2" l="1"/>
  <c r="A172" i="2"/>
  <c r="B171" i="2"/>
  <c r="C171" i="2" s="1"/>
  <c r="E172" i="2" l="1"/>
  <c r="A173" i="2"/>
  <c r="B172" i="2"/>
  <c r="C172" i="2" s="1"/>
  <c r="E173" i="2" l="1"/>
  <c r="A174" i="2"/>
  <c r="B173" i="2"/>
  <c r="C173" i="2" s="1"/>
  <c r="E174" i="2" l="1"/>
  <c r="A175" i="2"/>
  <c r="B174" i="2"/>
  <c r="C174" i="2" s="1"/>
  <c r="E175" i="2" l="1"/>
  <c r="A176" i="2"/>
  <c r="B175" i="2"/>
  <c r="C175" i="2" s="1"/>
  <c r="E176" i="2" l="1"/>
  <c r="A177" i="2"/>
  <c r="B176" i="2"/>
  <c r="C176" i="2" s="1"/>
  <c r="E177" i="2" l="1"/>
  <c r="A178" i="2"/>
  <c r="B177" i="2"/>
  <c r="C177" i="2" s="1"/>
  <c r="E178" i="2" l="1"/>
  <c r="A179" i="2"/>
  <c r="B178" i="2"/>
  <c r="C178" i="2" s="1"/>
  <c r="E179" i="2" l="1"/>
  <c r="A180" i="2"/>
  <c r="B179" i="2"/>
  <c r="C179" i="2" s="1"/>
  <c r="E180" i="2" l="1"/>
  <c r="A181" i="2"/>
  <c r="B180" i="2"/>
  <c r="C180" i="2" s="1"/>
  <c r="E181" i="2" l="1"/>
  <c r="A182" i="2"/>
  <c r="B181" i="2"/>
  <c r="C181" i="2" s="1"/>
  <c r="E182" i="2" l="1"/>
  <c r="B182" i="2"/>
  <c r="C182" i="2" s="1"/>
  <c r="A183" i="2"/>
  <c r="E183" i="2" l="1"/>
  <c r="A184" i="2"/>
  <c r="B183" i="2"/>
  <c r="C183" i="2" s="1"/>
  <c r="E184" i="2" l="1"/>
  <c r="B184" i="2"/>
  <c r="C184" i="2" s="1"/>
  <c r="A185" i="2"/>
  <c r="E185" i="2" l="1"/>
  <c r="B185" i="2"/>
  <c r="C185" i="2" s="1"/>
  <c r="A186" i="2"/>
  <c r="E186" i="2" l="1"/>
  <c r="B186" i="2"/>
  <c r="C186" i="2" s="1"/>
  <c r="A187" i="2"/>
  <c r="E187" i="2" l="1"/>
  <c r="B187" i="2"/>
  <c r="C187" i="2" s="1"/>
  <c r="A188" i="2"/>
  <c r="E188" i="2" l="1"/>
  <c r="B188" i="2"/>
  <c r="C188" i="2" s="1"/>
  <c r="A189" i="2"/>
  <c r="E189" i="2" l="1"/>
  <c r="B189" i="2"/>
  <c r="C189" i="2" s="1"/>
  <c r="A190" i="2"/>
  <c r="E190" i="2" l="1"/>
  <c r="B190" i="2"/>
  <c r="C190" i="2" s="1"/>
  <c r="A191" i="2"/>
  <c r="E191" i="2" l="1"/>
  <c r="B191" i="2"/>
  <c r="C191" i="2" s="1"/>
  <c r="A192" i="2"/>
  <c r="E192" i="2" l="1"/>
  <c r="B192" i="2"/>
  <c r="C192" i="2" s="1"/>
  <c r="A193" i="2"/>
  <c r="E193" i="2" l="1"/>
  <c r="B193" i="2"/>
  <c r="C193" i="2" s="1"/>
  <c r="A194" i="2"/>
  <c r="E194" i="2" l="1"/>
  <c r="B194" i="2"/>
  <c r="C194" i="2" s="1"/>
  <c r="A195" i="2"/>
  <c r="E195" i="2" l="1"/>
  <c r="B195" i="2"/>
  <c r="C195" i="2" s="1"/>
  <c r="A196" i="2"/>
  <c r="E196" i="2" l="1"/>
  <c r="B196" i="2"/>
  <c r="C196" i="2" s="1"/>
  <c r="A197" i="2"/>
  <c r="E197" i="2" l="1"/>
  <c r="B197" i="2"/>
  <c r="C197" i="2" s="1"/>
  <c r="A198" i="2"/>
  <c r="E198" i="2" l="1"/>
  <c r="B198" i="2"/>
  <c r="C198" i="2" s="1"/>
  <c r="A199" i="2"/>
  <c r="E199" i="2" l="1"/>
  <c r="B199" i="2"/>
  <c r="C199" i="2" s="1"/>
  <c r="A200" i="2"/>
  <c r="E200" i="2" l="1"/>
  <c r="B200" i="2"/>
  <c r="C200" i="2" s="1"/>
  <c r="A201" i="2"/>
  <c r="E201" i="2" l="1"/>
  <c r="B201" i="2"/>
  <c r="C201" i="2" s="1"/>
  <c r="A202" i="2"/>
  <c r="E202" i="2" l="1"/>
  <c r="B202" i="2"/>
  <c r="C202" i="2" s="1"/>
  <c r="A203" i="2"/>
  <c r="E203" i="2" l="1"/>
  <c r="B203" i="2"/>
  <c r="C203" i="2" s="1"/>
  <c r="A204" i="2"/>
  <c r="E204" i="2" l="1"/>
  <c r="B204" i="2"/>
  <c r="C204" i="2" s="1"/>
  <c r="A205" i="2"/>
  <c r="E205" i="2" l="1"/>
  <c r="B205" i="2"/>
  <c r="C205" i="2" s="1"/>
  <c r="A206" i="2"/>
  <c r="E206" i="2" l="1"/>
  <c r="B206" i="2"/>
  <c r="C206" i="2" s="1"/>
  <c r="A207" i="2"/>
  <c r="E207" i="2" l="1"/>
  <c r="B207" i="2"/>
  <c r="C207" i="2" s="1"/>
  <c r="A208" i="2"/>
  <c r="E208" i="2" l="1"/>
  <c r="B208" i="2"/>
  <c r="C208" i="2" s="1"/>
  <c r="A209" i="2"/>
  <c r="E209" i="2" l="1"/>
  <c r="B209" i="2"/>
  <c r="C209" i="2" s="1"/>
  <c r="A210" i="2"/>
  <c r="E210" i="2" l="1"/>
  <c r="B210" i="2"/>
  <c r="C210" i="2" s="1"/>
  <c r="A211" i="2"/>
  <c r="E211" i="2" l="1"/>
  <c r="B211" i="2"/>
  <c r="C211" i="2" s="1"/>
  <c r="A212" i="2"/>
  <c r="E212" i="2" l="1"/>
  <c r="B212" i="2"/>
  <c r="C212" i="2" s="1"/>
  <c r="A213" i="2"/>
  <c r="E213" i="2" l="1"/>
  <c r="B213" i="2"/>
  <c r="C213" i="2" s="1"/>
  <c r="A214" i="2"/>
  <c r="E214" i="2" l="1"/>
  <c r="B214" i="2"/>
  <c r="C214" i="2" s="1"/>
  <c r="A215" i="2"/>
  <c r="E215" i="2" l="1"/>
  <c r="B215" i="2"/>
  <c r="C215" i="2" s="1"/>
  <c r="A216" i="2"/>
  <c r="E216" i="2" l="1"/>
  <c r="B216" i="2"/>
  <c r="C216" i="2" s="1"/>
  <c r="A217" i="2"/>
  <c r="E217" i="2" l="1"/>
  <c r="B217" i="2"/>
  <c r="C217" i="2" s="1"/>
  <c r="A218" i="2"/>
  <c r="E218" i="2" l="1"/>
  <c r="B218" i="2"/>
  <c r="C218" i="2" s="1"/>
  <c r="A219" i="2"/>
  <c r="E219" i="2" l="1"/>
  <c r="B219" i="2"/>
  <c r="C219" i="2" s="1"/>
  <c r="A220" i="2"/>
  <c r="E220" i="2" l="1"/>
  <c r="B220" i="2"/>
  <c r="C220" i="2" s="1"/>
  <c r="A221" i="2"/>
  <c r="E221" i="2" l="1"/>
  <c r="B221" i="2"/>
  <c r="C221" i="2" s="1"/>
  <c r="A222" i="2"/>
  <c r="E222" i="2" l="1"/>
  <c r="B222" i="2"/>
  <c r="C222" i="2" s="1"/>
  <c r="A223" i="2"/>
  <c r="E223" i="2" l="1"/>
  <c r="B223" i="2"/>
  <c r="C223" i="2" s="1"/>
  <c r="A224" i="2"/>
  <c r="E224" i="2" l="1"/>
  <c r="B224" i="2"/>
  <c r="C224" i="2" s="1"/>
  <c r="A225" i="2"/>
  <c r="E225" i="2" l="1"/>
  <c r="B225" i="2"/>
  <c r="C225" i="2" s="1"/>
  <c r="A226" i="2"/>
  <c r="E226" i="2" l="1"/>
  <c r="B226" i="2"/>
  <c r="C226" i="2" l="1"/>
  <c r="C227" i="2"/>
</calcChain>
</file>

<file path=xl/sharedStrings.xml><?xml version="1.0" encoding="utf-8"?>
<sst xmlns="http://schemas.openxmlformats.org/spreadsheetml/2006/main" count="165" uniqueCount="152">
  <si>
    <t>Referenzpunkte:</t>
  </si>
  <si>
    <t>Referenzmittel in Euro</t>
  </si>
  <si>
    <t>=WENN(D13&lt;40000;0;WENN(D13&gt;=260000;703500;WENN(D13&gt;=120000;511000+110000/80000*(D13-120000);WENN(D13&gt;=60000;401000+110000/60000*(D13-60000);WENN(D13&gt;=40000;291000+110000/20000*(D13-40000))))))</t>
  </si>
  <si>
    <t>Referenzpunkte</t>
  </si>
  <si>
    <t>FORMEL</t>
  </si>
  <si>
    <t>=WENN(A5&lt;40000;0;WENN(A5&lt;=60000;291000+(A5-40000)*110000/20000;WENN(A5&lt;=120000;401000+(A5-60000)*110000/60000;WENN(A5&lt;=260000;511000+(A5-120000)*110000/80000;703500))))</t>
  </si>
  <si>
    <t>Referenzfilmförderung - Internationale Filmfestivals</t>
  </si>
  <si>
    <t>Preise (60.000)</t>
  </si>
  <si>
    <t>Preise (30.000)</t>
  </si>
  <si>
    <t>Teilnahmen (30.000)</t>
  </si>
  <si>
    <t>S p i e l f i l m</t>
  </si>
  <si>
    <r>
      <t>Angaben zu den Voraussetzungen</t>
    </r>
    <r>
      <rPr>
        <b/>
        <sz val="10"/>
        <color indexed="9"/>
        <rFont val="Verdana"/>
        <family val="2"/>
      </rPr>
      <t xml:space="preserve"> </t>
    </r>
    <r>
      <rPr>
        <sz val="8"/>
        <color indexed="43"/>
        <rFont val="Verdana"/>
        <family val="2"/>
      </rPr>
      <t>(Zutreffendes bitte ankreuzen)</t>
    </r>
  </si>
  <si>
    <t>Produktion, Regie</t>
  </si>
  <si>
    <t>Österreichischer Kinostart</t>
  </si>
  <si>
    <t>Titel des Referenzfilms</t>
  </si>
  <si>
    <t>Cannes (Wettbewerb)</t>
  </si>
  <si>
    <t>Berlin (Wettbewerb)</t>
  </si>
  <si>
    <t>Venedig (Wettbewerb)</t>
  </si>
  <si>
    <t>Amsterdam, Cinekid</t>
  </si>
  <si>
    <t>Punkteanzahl</t>
  </si>
  <si>
    <t>Filmgattung</t>
  </si>
  <si>
    <t>Datum der Beantragung</t>
  </si>
  <si>
    <t>TT.MM.JJJJ</t>
  </si>
  <si>
    <t>Berlin, Kinderfilmfest "Generation"</t>
  </si>
  <si>
    <t>Chicago CICFF</t>
  </si>
  <si>
    <t>Karlovy Vary ("Special Jury Prize")</t>
  </si>
  <si>
    <t>Berlin ("Goldener Bär")</t>
  </si>
  <si>
    <t>Karlovy Vary (Grand Prix "Crystal Globe")</t>
  </si>
  <si>
    <t>Cannes ("Quinzaine des Réalisateurs", "Semaine de la Critique", "Un Certain Regard")</t>
  </si>
  <si>
    <t>Yamagata ("The Grand Prize - The Robert and Francis Flaherty Prize")</t>
  </si>
  <si>
    <t>Leipzig ("Goldene Taube")</t>
  </si>
  <si>
    <t>*)</t>
  </si>
  <si>
    <t>- Drehbuch</t>
  </si>
  <si>
    <t>österr. Hauptverantwortung in  mind. 2 der 3 nachfolgenden Bereiche ...............</t>
  </si>
  <si>
    <t>- Kamera</t>
  </si>
  <si>
    <t>- Schnitt</t>
  </si>
  <si>
    <r>
      <t>Eintritte im Inland</t>
    </r>
    <r>
      <rPr>
        <sz val="11"/>
        <color indexed="9"/>
        <rFont val="Verdana"/>
        <family val="2"/>
      </rPr>
      <t/>
    </r>
  </si>
  <si>
    <t>*) Werden pro Eintritt weniger als der durchschnittliche österreichische Kartenpreis des Vorjahres</t>
  </si>
  <si>
    <t>(Basis) abgerechnet, so errechnen sich die Eintritte aus den Einnahmen geteilt durch diese Basis.</t>
  </si>
  <si>
    <t>österr. Mehrheitsbeteiligung .............................................................................</t>
  </si>
  <si>
    <t>österreichische Regie .......................................................................................</t>
  </si>
  <si>
    <t>Kinder-, Nachwuchs- od. Dokumentarfilm gem. FRL 7.(5) .................................</t>
  </si>
  <si>
    <t>Preise (260.000)</t>
  </si>
  <si>
    <t>Preise (110.000)</t>
  </si>
  <si>
    <t>Toronto ("People's Choice Award")</t>
  </si>
  <si>
    <t>Teilnahmen (200.000)</t>
  </si>
  <si>
    <t>Teilnahmen (110.000)</t>
  </si>
  <si>
    <t>Kinderfilm (Zusatzliste)</t>
  </si>
  <si>
    <t>Redaktioneller Hinweis:</t>
  </si>
  <si>
    <t>Preise (220.000)</t>
  </si>
  <si>
    <t>Cannes ("Palme d'Or")</t>
  </si>
  <si>
    <t>Teilnahmen (220.000)</t>
  </si>
  <si>
    <t>Venedig ("Leone d'Oro")</t>
  </si>
  <si>
    <t>Golden Globe ("Best Foreign Language Film")</t>
  </si>
  <si>
    <t>European Film Award ("European Discovery-Prix FIPRESCI")</t>
  </si>
  <si>
    <t>San Sebastian ("Concha de Oro")</t>
  </si>
  <si>
    <t>Teilnahmen (60.000)</t>
  </si>
  <si>
    <t>European Film Awards ("Best European Film", "Best European Director")</t>
  </si>
  <si>
    <t>European Film Awards ("Best European Documentary")</t>
  </si>
  <si>
    <t>Marseille ("Grand Prix")</t>
  </si>
  <si>
    <t>European Film Award (Nominierung "Best European Documentary")</t>
  </si>
  <si>
    <t>(Bitte auswählen. Bei mehreren Festivals, ist das höher wertige heranzuziehen)</t>
  </si>
  <si>
    <r>
      <t xml:space="preserve">Festival </t>
    </r>
    <r>
      <rPr>
        <sz val="11"/>
        <color indexed="9"/>
        <rFont val="Verdana"/>
        <family val="2"/>
      </rPr>
      <t>gem. Richtlinien Anlage A</t>
    </r>
  </si>
  <si>
    <t>(Bitte eingeben und &gt;ENTER&lt; drücken)</t>
  </si>
  <si>
    <t>Gesamt-Referenzpunkte (max. 260.000)</t>
  </si>
  <si>
    <t>Ende der Antragsfrist</t>
  </si>
  <si>
    <t>Ende der Mittelbindung</t>
  </si>
  <si>
    <t>Oscars ("Best Foreign Language Film", "Best Motion Picture", "Best Director")</t>
  </si>
  <si>
    <t>Cannes ("Grand Prix", "Prix du Jury", "Prix de la mise en scène")</t>
  </si>
  <si>
    <t>Locarno ("Pardo d'oro")</t>
  </si>
  <si>
    <t>Tokyo ("Tokyo Grand Prix")</t>
  </si>
  <si>
    <t>Hong-Kong ("Firebird Award")</t>
  </si>
  <si>
    <t>Sundance ("World Cinema Grand Jury Prize")</t>
  </si>
  <si>
    <t>San Sebastian ("New Directors Award")</t>
  </si>
  <si>
    <t>Golden Globes (Nominierung "Best Foreign Language Film", "Best Motion Picture", "Best Director")</t>
  </si>
  <si>
    <t>Venedig ("Orrizonti", "Settimana de la Critica", "Giornate degli Autori")</t>
  </si>
  <si>
    <t>Sundance ("World Dramatic Competition")</t>
  </si>
  <si>
    <t>Oscars ("Best Documentary Feature")</t>
  </si>
  <si>
    <t>Dokumentarfilm  (Zusatzliste)</t>
  </si>
  <si>
    <t>Sundance ("World Documentaries")</t>
  </si>
  <si>
    <t>zuzüglich Zuschlag für Erfüllung des GENDER-Zielwerts</t>
  </si>
  <si>
    <r>
      <t xml:space="preserve"> Referenzfilm erfüllt GENDER-Zielwert </t>
    </r>
    <r>
      <rPr>
        <sz val="11"/>
        <color indexed="9"/>
        <rFont val="Verdana"/>
        <family val="2"/>
      </rPr>
      <t>(10%-Zuschlag gem. RL Pkt. 7.3.1.) ……</t>
    </r>
  </si>
  <si>
    <t>Erhöhte Referenzmittel in Euro</t>
  </si>
  <si>
    <t>Preise (175.000)</t>
  </si>
  <si>
    <t>Venedig ("Leone d'Argento-Gran Premio della Giuria", "Leone d'Argento-Premio per la migliore Regia", "Premio Speciale della Giuria")</t>
  </si>
  <si>
    <t>Toronto ("Platform Prize")</t>
  </si>
  <si>
    <t>Preise (40.000)</t>
  </si>
  <si>
    <t>New York Tribeca Film Festival ("Nora Ephron Prize")</t>
  </si>
  <si>
    <t>New York Tribeca Film Festival ("International Competition")</t>
  </si>
  <si>
    <t>Créteil Films de Femmes ("Best Documentary Feature Film")</t>
  </si>
  <si>
    <t>London BFI FF ("Grierson Award for Best Documentary")</t>
  </si>
  <si>
    <t>Toronto hot Docs ("Best International Documentary")</t>
  </si>
  <si>
    <t>Toronto Hot Docs ("International Spectrum")</t>
  </si>
  <si>
    <r>
      <t xml:space="preserve">Preise und Teilnahmen für Spielfilme gelten, sofern nicht gesondert geregelt, ausnahmslos auch für Dokumentar- und Kinderfilme. Weiters wird klargestellt, das eine Teilnahme </t>
    </r>
    <r>
      <rPr>
        <b/>
        <sz val="9"/>
        <rFont val="Verdana"/>
        <family val="2"/>
      </rPr>
      <t>"Out of Competition"</t>
    </r>
    <r>
      <rPr>
        <sz val="9"/>
        <rFont val="Verdana"/>
        <family val="2"/>
      </rPr>
      <t xml:space="preserve"> am Wettbewerb von Cannes, Berlin oder Venedig einer "regulären" Wettbewerbsteilnahme gleichgestellt ist.</t>
    </r>
  </si>
  <si>
    <t>Leipzig (Wettbewerb)</t>
  </si>
  <si>
    <t>Oscars ("Best International Feature Film", "Best Motion Picture", "Best Director")</t>
  </si>
  <si>
    <t>Berlin ("Silberner Bär - Großer Preis der Jury", "Silberner Bär für die beste Regie", Encounters - "Bester Film")</t>
  </si>
  <si>
    <t>Berlin ("Encounters")</t>
  </si>
  <si>
    <t>Locarno (Wettbewerbe; "Piazza", wenn Weltpremiere)</t>
  </si>
  <si>
    <t>Toronto ("Platform Competition")</t>
  </si>
  <si>
    <t>Sheffield ("Grand Jury Award")</t>
  </si>
  <si>
    <t>T E I L N A H M E N</t>
  </si>
  <si>
    <r>
      <t xml:space="preserve">F E S T I V A L S  </t>
    </r>
    <r>
      <rPr>
        <i/>
        <sz val="10"/>
        <color theme="0"/>
        <rFont val="Verdana"/>
        <family val="2"/>
      </rPr>
      <t>-  P R E I S E</t>
    </r>
  </si>
  <si>
    <t>ID</t>
  </si>
  <si>
    <t>Punkte</t>
  </si>
  <si>
    <t>Cannes ("Caméra d’or", "Prix Un Certain Regard")</t>
  </si>
  <si>
    <t>Rotterdam ("Tiger Award")</t>
  </si>
  <si>
    <t>Berlin ("Preis für den besten Erstlingsfilm", "Caligari-Preis", "Panorama Audience Award", "Teddy Awards")</t>
  </si>
  <si>
    <t>Busan ("Flash Forward Audience Award")</t>
  </si>
  <si>
    <t>Locarno "Premio speciale della giuria cineasti del presente")</t>
  </si>
  <si>
    <t>Saarbrücken ("Max Ophüls Preis" - Bester Spielfilm)</t>
  </si>
  <si>
    <t>Shanghai ("Golden Goblet Awards" - Bester Spielfilm)</t>
  </si>
  <si>
    <t>Venedig ("Premio Orizzonti" per il miglior film, Premio Venezia Opera Prima "Luigi De Laurentiis")</t>
  </si>
  <si>
    <t>Créteil Films de Femmes ("Grand Jury Award - Best Narrative Feature Film")</t>
  </si>
  <si>
    <t>Dortmund | Köln Internationales Frauenfilmfestival ("Internationaler Debüt-Spielfilmpreis" in Köln, Internationaler Spielfilmpreis" in Dortmund)</t>
  </si>
  <si>
    <t>London BFI FF ("Best Film Award")</t>
  </si>
  <si>
    <t>Mar Del Plata ("Best Feature Length Film")</t>
  </si>
  <si>
    <t>Salé Festival International de Femmes ("Grand Prix")</t>
  </si>
  <si>
    <t>Seoul International Women´s Film Festival ("SIWFF Best Feature")</t>
  </si>
  <si>
    <t>DOKUMENTARFILM - P R E I S E</t>
  </si>
  <si>
    <t>DOKUMENTARFILM - T E I L N A H M E N</t>
  </si>
  <si>
    <t>KINDERFILM - P R E I S E</t>
  </si>
  <si>
    <t>KINDERFILM - T E I L N A H M E N</t>
  </si>
  <si>
    <t>Annecy Festival international du film d’animation (Wettbewerb)</t>
  </si>
  <si>
    <t>San Sebastian (Wettbewerbe)</t>
  </si>
  <si>
    <t>Dortmund | Köln Internationales Frauenfilmfestival (Internationale Wettbewerbe)</t>
  </si>
  <si>
    <t>Salé, Festival International de Femmes (Internationale Wettbewerbe)</t>
  </si>
  <si>
    <t>Amsterdam ("Best Award" + Best First Feature)</t>
  </si>
  <si>
    <t>Cannes ("L'OEil d'or", The Documentary Prize)</t>
  </si>
  <si>
    <t>Kopenhagen CPH:DOX (Main Award in each competition)</t>
  </si>
  <si>
    <t>Nyon ("Grand Prix" für den besten Langfilm International Feature Film Competition + Burning Lights Competition)</t>
  </si>
  <si>
    <t>Sundance ("World Cinema Grand Jury Prize: Documentary")</t>
  </si>
  <si>
    <t>Nyon ("Prix Zonta" beste weibliche Regie)</t>
  </si>
  <si>
    <t>Paris-Cinéma Du Reél ("Grand Prix Cinéma du Reél")</t>
  </si>
  <si>
    <t>Saarbrücken ("Max Ophüls Preis" Bester Dokumentarfilm)</t>
  </si>
  <si>
    <t>Shanghai ("Golden Goblet Awards" Bester Dokumentarfilm)</t>
  </si>
  <si>
    <t>Amsterdam (Wettbewerbe)</t>
  </si>
  <si>
    <t>Kopenhagen CPH:DOX (Wettbewerbe)</t>
  </si>
  <si>
    <t>Nyon (International Feature Film Competition + Burning Lights Competition)</t>
  </si>
  <si>
    <t>Cannes Classics (Weltpremiere)</t>
  </si>
  <si>
    <t>New York Tribeca Film Festival ("International Competitions" – Documentary Competition)</t>
  </si>
  <si>
    <t>Berlin, Kinderfilmfest "Generation" ("Gläserner Bär für den besten Film" - Generation Kplus und Generation 14 plus)</t>
  </si>
  <si>
    <t>Amsterdam, Cinekid ("Cinekid Lion" - Best Children’s Film + Best Youth Film)</t>
  </si>
  <si>
    <t>Chicago CICFF ("Professional Jury Prize for Live Action Feature")</t>
  </si>
  <si>
    <t>Gera Kinderfilmfestival ("Goldener Spatz" - Kategorie Langfilm)</t>
  </si>
  <si>
    <t>Giffoni ("Gryphon Award" Best Film (Elements +6, Elements +10, Generator +13, Generator +16, Generator +18)</t>
  </si>
  <si>
    <t>Zlin ("Golden Slipper" - Children, Junior, Youth)</t>
  </si>
  <si>
    <t>Berlin (Encounters "Beste Regie", "Spezialpreis")</t>
  </si>
  <si>
    <t>Berlin ("Panorama", "Forum", "Berlinale Special")</t>
  </si>
  <si>
    <t>Berlin ("Dokumentarfilmpreis")</t>
  </si>
  <si>
    <t xml:space="preserve"> gem. Förderungsrichtlinien von Jänner 2022 (Anlage D)</t>
  </si>
  <si>
    <r>
      <t xml:space="preserve">R e f e r e n z m i t t e l b e r e c h n u n g               </t>
    </r>
    <r>
      <rPr>
        <b/>
        <sz val="10"/>
        <color indexed="55"/>
        <rFont val="Verdana"/>
        <family val="2"/>
      </rPr>
      <t>gem. Förderungsrichtlinien von Jänner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</si>
</sst>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0"/>
    <numFmt numFmtId="165" formatCode="dd/mm/yy"/>
    <numFmt numFmtId="166" formatCode="dd/mm/yyyy;@"/>
  </numFmts>
  <fonts count="34" x14ac:knownFonts="1">
    <font>
      <sz val="10"/>
      <name val="Verdana"/>
    </font>
    <font>
      <sz val="10"/>
      <color indexed="9"/>
      <name val="Verdana"/>
      <family val="2"/>
    </font>
    <font>
      <sz val="8"/>
      <color indexed="9"/>
      <name val="Verdana"/>
      <family val="2"/>
    </font>
    <font>
      <sz val="11"/>
      <color indexed="9"/>
      <name val="Verdana"/>
      <family val="2"/>
    </font>
    <font>
      <b/>
      <sz val="11"/>
      <color indexed="9"/>
      <name val="Verdana"/>
      <family val="2"/>
    </font>
    <font>
      <sz val="11"/>
      <color indexed="8"/>
      <name val="Verdana"/>
      <family val="2"/>
    </font>
    <font>
      <sz val="9"/>
      <color indexed="9"/>
      <name val="Verdana"/>
      <family val="2"/>
    </font>
    <font>
      <sz val="10"/>
      <color indexed="22"/>
      <name val="Verdana"/>
      <family val="2"/>
    </font>
    <font>
      <sz val="11"/>
      <color indexed="22"/>
      <name val="Verdana"/>
      <family val="2"/>
    </font>
    <font>
      <b/>
      <sz val="10"/>
      <name val="Verdana"/>
      <family val="2"/>
    </font>
    <font>
      <b/>
      <sz val="10"/>
      <color indexed="9"/>
      <name val="Verdana"/>
      <family val="2"/>
    </font>
    <font>
      <b/>
      <sz val="12"/>
      <color indexed="9"/>
      <name val="Verdana"/>
      <family val="2"/>
    </font>
    <font>
      <sz val="8"/>
      <color indexed="9"/>
      <name val="Verdana"/>
      <family val="2"/>
    </font>
    <font>
      <sz val="9"/>
      <color indexed="9"/>
      <name val="Verdana"/>
      <family val="2"/>
    </font>
    <font>
      <b/>
      <sz val="12"/>
      <name val="Verdana"/>
      <family val="2"/>
    </font>
    <font>
      <sz val="8"/>
      <name val="Verdana"/>
      <family val="2"/>
    </font>
    <font>
      <b/>
      <sz val="11"/>
      <color indexed="9"/>
      <name val="Verdana"/>
      <family val="2"/>
    </font>
    <font>
      <sz val="11"/>
      <color indexed="9"/>
      <name val="Verdana"/>
      <family val="2"/>
    </font>
    <font>
      <sz val="8"/>
      <color indexed="43"/>
      <name val="Verdana"/>
      <family val="2"/>
    </font>
    <font>
      <b/>
      <sz val="14"/>
      <color indexed="9"/>
      <name val="Verdana"/>
      <family val="2"/>
    </font>
    <font>
      <sz val="8"/>
      <color indexed="43"/>
      <name val="Verdana"/>
      <family val="2"/>
    </font>
    <font>
      <b/>
      <sz val="14"/>
      <color indexed="55"/>
      <name val="Verdana"/>
      <family val="2"/>
    </font>
    <font>
      <b/>
      <sz val="10"/>
      <color indexed="55"/>
      <name val="Verdana"/>
      <family val="2"/>
    </font>
    <font>
      <i/>
      <sz val="10"/>
      <name val="Verdana"/>
      <family val="2"/>
    </font>
    <font>
      <b/>
      <sz val="16"/>
      <name val="Verdana"/>
      <family val="2"/>
    </font>
    <font>
      <sz val="10"/>
      <name val="Verdana"/>
      <family val="2"/>
    </font>
    <font>
      <i/>
      <sz val="11"/>
      <color indexed="9"/>
      <name val="Verdana"/>
      <family val="2"/>
    </font>
    <font>
      <sz val="9"/>
      <name val="Verdana"/>
      <family val="2"/>
    </font>
    <font>
      <u/>
      <sz val="9"/>
      <name val="Verdana"/>
      <family val="2"/>
    </font>
    <font>
      <b/>
      <sz val="9"/>
      <name val="Verdana"/>
      <family val="2"/>
    </font>
    <font>
      <i/>
      <sz val="10"/>
      <color theme="0"/>
      <name val="Verdana"/>
      <family val="2"/>
    </font>
    <font>
      <i/>
      <sz val="10"/>
      <color theme="0" tint="-0.14999847407452621"/>
      <name val="Verdana"/>
      <family val="2"/>
    </font>
    <font>
      <i/>
      <sz val="10"/>
      <color theme="0" tint="-4.9989318521683403E-2"/>
      <name val="Verdana"/>
      <family val="2"/>
    </font>
    <font>
      <sz val="10"/>
      <name val="Wingdings"/>
      <charset val="2"/>
    </font>
  </fonts>
  <fills count="17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ck">
        <color indexed="9"/>
      </top>
      <bottom style="thick">
        <color indexed="9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9"/>
      </top>
      <bottom style="medium">
        <color indexed="9"/>
      </bottom>
      <diagonal/>
    </border>
    <border>
      <left/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left" indent="2"/>
    </xf>
    <xf numFmtId="0" fontId="3" fillId="2" borderId="0" xfId="0" applyFont="1" applyFill="1" applyAlignment="1">
      <alignment horizontal="left" indent="2"/>
    </xf>
    <xf numFmtId="3" fontId="1" fillId="2" borderId="0" xfId="0" applyNumberFormat="1" applyFont="1" applyFill="1"/>
    <xf numFmtId="3" fontId="3" fillId="2" borderId="0" xfId="0" applyNumberFormat="1" applyFont="1" applyFill="1"/>
    <xf numFmtId="3" fontId="4" fillId="2" borderId="0" xfId="0" applyNumberFormat="1" applyFont="1" applyFill="1"/>
    <xf numFmtId="0" fontId="3" fillId="2" borderId="0" xfId="0" applyFont="1" applyFill="1"/>
    <xf numFmtId="0" fontId="6" fillId="2" borderId="0" xfId="0" applyFont="1" applyFill="1" applyAlignment="1">
      <alignment horizontal="center"/>
    </xf>
    <xf numFmtId="0" fontId="7" fillId="2" borderId="0" xfId="0" applyFont="1" applyFill="1"/>
    <xf numFmtId="0" fontId="8" fillId="2" borderId="0" xfId="0" applyFont="1" applyFill="1"/>
    <xf numFmtId="3" fontId="8" fillId="2" borderId="0" xfId="0" applyNumberFormat="1" applyFont="1" applyFill="1"/>
    <xf numFmtId="0" fontId="2" fillId="2" borderId="0" xfId="0" applyFont="1" applyFill="1" applyAlignment="1">
      <alignment horizontal="center"/>
    </xf>
    <xf numFmtId="3" fontId="0" fillId="0" borderId="0" xfId="0" quotePrefix="1" applyNumberFormat="1" applyAlignment="1">
      <alignment vertical="center" wrapText="1"/>
    </xf>
    <xf numFmtId="3" fontId="0" fillId="0" borderId="0" xfId="0" applyNumberFormat="1"/>
    <xf numFmtId="3" fontId="0" fillId="3" borderId="0" xfId="0" applyNumberFormat="1" applyFill="1"/>
    <xf numFmtId="3" fontId="0" fillId="3" borderId="0" xfId="0" quotePrefix="1" applyNumberFormat="1" applyFill="1" applyAlignment="1">
      <alignment vertical="center" wrapText="1"/>
    </xf>
    <xf numFmtId="3" fontId="9" fillId="0" borderId="0" xfId="0" applyNumberFormat="1" applyFont="1"/>
    <xf numFmtId="3" fontId="0" fillId="0" borderId="0" xfId="0" quotePrefix="1" applyNumberFormat="1"/>
    <xf numFmtId="164" fontId="0" fillId="0" borderId="0" xfId="0" applyNumberFormat="1"/>
    <xf numFmtId="0" fontId="3" fillId="2" borderId="0" xfId="0" applyFont="1" applyFill="1" applyAlignment="1">
      <alignment horizontal="left" indent="1"/>
    </xf>
    <xf numFmtId="0" fontId="2" fillId="2" borderId="0" xfId="0" applyFont="1" applyFill="1"/>
    <xf numFmtId="0" fontId="13" fillId="2" borderId="0" xfId="0" applyFont="1" applyFill="1" applyAlignment="1">
      <alignment horizontal="left" indent="1"/>
    </xf>
    <xf numFmtId="0" fontId="16" fillId="2" borderId="0" xfId="0" applyFont="1" applyFill="1" applyAlignment="1">
      <alignment horizontal="left" indent="1"/>
    </xf>
    <xf numFmtId="0" fontId="11" fillId="4" borderId="3" xfId="0" applyFont="1" applyFill="1" applyBorder="1" applyAlignment="1">
      <alignment horizontal="left" vertical="center" indent="1"/>
    </xf>
    <xf numFmtId="3" fontId="11" fillId="4" borderId="3" xfId="0" applyNumberFormat="1" applyFont="1" applyFill="1" applyBorder="1" applyAlignment="1">
      <alignment vertical="center"/>
    </xf>
    <xf numFmtId="3" fontId="6" fillId="2" borderId="0" xfId="0" applyNumberFormat="1" applyFont="1" applyFill="1" applyAlignment="1">
      <alignment horizontal="center"/>
    </xf>
    <xf numFmtId="0" fontId="18" fillId="2" borderId="0" xfId="0" applyFont="1" applyFill="1" applyAlignment="1">
      <alignment horizontal="left" vertical="top" indent="1"/>
    </xf>
    <xf numFmtId="0" fontId="20" fillId="2" borderId="0" xfId="0" applyFont="1" applyFill="1" applyAlignment="1">
      <alignment horizontal="left" indent="1"/>
    </xf>
    <xf numFmtId="0" fontId="12" fillId="2" borderId="0" xfId="0" applyFont="1" applyFill="1" applyAlignment="1" applyProtection="1">
      <alignment horizontal="left" indent="1"/>
      <protection locked="0"/>
    </xf>
    <xf numFmtId="3" fontId="1" fillId="2" borderId="0" xfId="0" applyNumberFormat="1" applyFont="1" applyFill="1" applyProtection="1">
      <protection locked="0"/>
    </xf>
    <xf numFmtId="165" fontId="16" fillId="2" borderId="0" xfId="0" applyNumberFormat="1" applyFont="1" applyFill="1" applyAlignment="1" applyProtection="1">
      <alignment horizontal="left" indent="1"/>
      <protection locked="0"/>
    </xf>
    <xf numFmtId="0" fontId="24" fillId="0" borderId="0" xfId="0" applyFont="1" applyAlignment="1">
      <alignment horizontal="left"/>
    </xf>
    <xf numFmtId="0" fontId="8" fillId="2" borderId="0" xfId="0" applyFont="1" applyFill="1" applyProtection="1">
      <protection locked="0"/>
    </xf>
    <xf numFmtId="0" fontId="8" fillId="2" borderId="0" xfId="0" applyFont="1" applyFill="1" applyAlignment="1" applyProtection="1">
      <alignment horizontal="right"/>
      <protection locked="0"/>
    </xf>
    <xf numFmtId="3" fontId="8" fillId="2" borderId="0" xfId="0" applyNumberFormat="1" applyFont="1" applyFill="1" applyAlignment="1" applyProtection="1">
      <alignment horizontal="right"/>
      <protection locked="0"/>
    </xf>
    <xf numFmtId="0" fontId="19" fillId="2" borderId="0" xfId="0" applyFont="1" applyFill="1" applyAlignment="1" applyProtection="1">
      <alignment horizontal="left"/>
      <protection locked="0"/>
    </xf>
    <xf numFmtId="0" fontId="18" fillId="2" borderId="0" xfId="0" applyFont="1" applyFill="1" applyAlignment="1">
      <alignment horizontal="left" vertical="top"/>
    </xf>
    <xf numFmtId="0" fontId="16" fillId="2" borderId="0" xfId="0" applyFont="1" applyFill="1" applyAlignment="1">
      <alignment horizontal="left"/>
    </xf>
    <xf numFmtId="0" fontId="20" fillId="2" borderId="0" xfId="0" applyFont="1" applyFill="1" applyAlignment="1">
      <alignment horizontal="left"/>
    </xf>
    <xf numFmtId="0" fontId="11" fillId="4" borderId="3" xfId="0" applyFont="1" applyFill="1" applyBorder="1" applyAlignment="1">
      <alignment horizontal="left"/>
    </xf>
    <xf numFmtId="0" fontId="11" fillId="4" borderId="3" xfId="0" applyFont="1" applyFill="1" applyBorder="1" applyAlignment="1">
      <alignment horizontal="left" vertical="center"/>
    </xf>
    <xf numFmtId="3" fontId="5" fillId="5" borderId="0" xfId="0" applyNumberFormat="1" applyFont="1" applyFill="1" applyAlignment="1" applyProtection="1">
      <alignment horizontal="right"/>
      <protection locked="0"/>
    </xf>
    <xf numFmtId="3" fontId="3" fillId="2" borderId="0" xfId="0" applyNumberFormat="1" applyFont="1" applyFill="1" applyAlignment="1" applyProtection="1">
      <alignment horizontal="center"/>
      <protection locked="0"/>
    </xf>
    <xf numFmtId="3" fontId="3" fillId="2" borderId="0" xfId="0" applyNumberFormat="1" applyFont="1" applyFill="1" applyProtection="1">
      <protection hidden="1"/>
    </xf>
    <xf numFmtId="3" fontId="17" fillId="2" borderId="0" xfId="0" applyNumberFormat="1" applyFont="1" applyFill="1" applyProtection="1">
      <protection hidden="1"/>
    </xf>
    <xf numFmtId="0" fontId="21" fillId="5" borderId="7" xfId="0" applyFont="1" applyFill="1" applyBorder="1" applyAlignment="1">
      <alignment horizontal="left" vertical="center" wrapText="1" indent="1"/>
    </xf>
    <xf numFmtId="0" fontId="21" fillId="5" borderId="8" xfId="0" applyFont="1" applyFill="1" applyBorder="1" applyAlignment="1">
      <alignment horizontal="left" vertical="center" wrapText="1" indent="1"/>
    </xf>
    <xf numFmtId="0" fontId="19" fillId="2" borderId="0" xfId="0" applyFont="1" applyFill="1" applyAlignment="1">
      <alignment horizontal="left" indent="1"/>
    </xf>
    <xf numFmtId="3" fontId="11" fillId="4" borderId="3" xfId="0" applyNumberFormat="1" applyFont="1" applyFill="1" applyBorder="1" applyAlignment="1" applyProtection="1">
      <alignment vertical="center"/>
      <protection hidden="1"/>
    </xf>
    <xf numFmtId="0" fontId="19" fillId="2" borderId="0" xfId="0" applyFont="1" applyFill="1" applyAlignment="1">
      <alignment horizontal="left"/>
    </xf>
    <xf numFmtId="165" fontId="16" fillId="2" borderId="0" xfId="0" applyNumberFormat="1" applyFont="1" applyFill="1" applyAlignment="1">
      <alignment horizontal="left"/>
    </xf>
    <xf numFmtId="0" fontId="15" fillId="0" borderId="0" xfId="0" applyFont="1"/>
    <xf numFmtId="0" fontId="26" fillId="2" borderId="0" xfId="0" quotePrefix="1" applyFont="1" applyFill="1" applyAlignment="1">
      <alignment horizontal="left" indent="2"/>
    </xf>
    <xf numFmtId="0" fontId="4" fillId="2" borderId="0" xfId="0" applyFont="1" applyFill="1" applyAlignment="1">
      <alignment horizontal="left"/>
    </xf>
    <xf numFmtId="0" fontId="18" fillId="2" borderId="0" xfId="0" applyFont="1" applyFill="1" applyAlignment="1">
      <alignment horizontal="left"/>
    </xf>
    <xf numFmtId="14" fontId="6" fillId="2" borderId="0" xfId="0" applyNumberFormat="1" applyFont="1" applyFill="1" applyAlignment="1">
      <alignment horizontal="center"/>
    </xf>
    <xf numFmtId="166" fontId="5" fillId="5" borderId="0" xfId="0" applyNumberFormat="1" applyFont="1" applyFill="1" applyAlignment="1" applyProtection="1">
      <alignment horizontal="center"/>
      <protection locked="0"/>
    </xf>
    <xf numFmtId="0" fontId="15" fillId="6" borderId="0" xfId="0" applyFont="1" applyFill="1"/>
    <xf numFmtId="0" fontId="15" fillId="7" borderId="0" xfId="0" applyFont="1" applyFill="1"/>
    <xf numFmtId="0" fontId="15" fillId="8" borderId="0" xfId="0" applyFont="1" applyFill="1"/>
    <xf numFmtId="0" fontId="15" fillId="9" borderId="0" xfId="0" applyFont="1" applyFill="1"/>
    <xf numFmtId="0" fontId="15" fillId="10" borderId="0" xfId="0" applyFont="1" applyFill="1"/>
    <xf numFmtId="0" fontId="25" fillId="0" borderId="0" xfId="0" applyFont="1" applyAlignment="1">
      <alignment horizontal="left"/>
    </xf>
    <xf numFmtId="0" fontId="0" fillId="6" borderId="0" xfId="0" applyFill="1"/>
    <xf numFmtId="0" fontId="2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0" fillId="0" borderId="0" xfId="0" applyAlignment="1">
      <alignment vertical="center"/>
    </xf>
    <xf numFmtId="0" fontId="15" fillId="11" borderId="0" xfId="0" applyFont="1" applyFill="1"/>
    <xf numFmtId="0" fontId="14" fillId="2" borderId="10" xfId="0" applyFont="1" applyFill="1" applyBorder="1" applyAlignment="1">
      <alignment horizontal="center" vertical="center" textRotation="90"/>
    </xf>
    <xf numFmtId="166" fontId="5" fillId="5" borderId="0" xfId="0" applyNumberFormat="1" applyFont="1" applyFill="1" applyAlignment="1">
      <alignment horizontal="center"/>
    </xf>
    <xf numFmtId="0" fontId="18" fillId="2" borderId="0" xfId="0" applyFont="1" applyFill="1" applyAlignment="1">
      <alignment horizontal="center" vertical="top"/>
    </xf>
    <xf numFmtId="0" fontId="9" fillId="12" borderId="1" xfId="0" applyFont="1" applyFill="1" applyBorder="1"/>
    <xf numFmtId="0" fontId="0" fillId="12" borderId="0" xfId="0" applyFill="1"/>
    <xf numFmtId="0" fontId="15" fillId="12" borderId="4" xfId="0" applyFont="1" applyFill="1" applyBorder="1"/>
    <xf numFmtId="0" fontId="9" fillId="12" borderId="0" xfId="0" applyFont="1" applyFill="1"/>
    <xf numFmtId="0" fontId="0" fillId="12" borderId="2" xfId="0" applyFill="1" applyBorder="1"/>
    <xf numFmtId="0" fontId="9" fillId="13" borderId="1" xfId="0" applyFont="1" applyFill="1" applyBorder="1"/>
    <xf numFmtId="0" fontId="0" fillId="13" borderId="0" xfId="0" applyFill="1"/>
    <xf numFmtId="0" fontId="9" fillId="13" borderId="0" xfId="0" applyFont="1" applyFill="1"/>
    <xf numFmtId="0" fontId="0" fillId="13" borderId="2" xfId="0" applyFill="1" applyBorder="1"/>
    <xf numFmtId="0" fontId="0" fillId="12" borderId="1" xfId="0" applyFill="1" applyBorder="1"/>
    <xf numFmtId="0" fontId="0" fillId="12" borderId="5" xfId="0" applyFill="1" applyBorder="1"/>
    <xf numFmtId="0" fontId="9" fillId="12" borderId="0" xfId="0" applyFont="1" applyFill="1" applyAlignment="1">
      <alignment vertical="top"/>
    </xf>
    <xf numFmtId="0" fontId="25" fillId="12" borderId="5" xfId="0" applyFont="1" applyFill="1" applyBorder="1"/>
    <xf numFmtId="0" fontId="25" fillId="12" borderId="4" xfId="0" applyFont="1" applyFill="1" applyBorder="1"/>
    <xf numFmtId="0" fontId="25" fillId="12" borderId="4" xfId="0" applyFont="1" applyFill="1" applyBorder="1" applyAlignment="1">
      <alignment wrapText="1"/>
    </xf>
    <xf numFmtId="0" fontId="25" fillId="12" borderId="6" xfId="0" applyFont="1" applyFill="1" applyBorder="1"/>
    <xf numFmtId="0" fontId="25" fillId="13" borderId="5" xfId="0" applyFont="1" applyFill="1" applyBorder="1"/>
    <xf numFmtId="0" fontId="25" fillId="13" borderId="4" xfId="0" applyFont="1" applyFill="1" applyBorder="1"/>
    <xf numFmtId="0" fontId="25" fillId="13" borderId="6" xfId="0" applyFont="1" applyFill="1" applyBorder="1"/>
    <xf numFmtId="0" fontId="28" fillId="12" borderId="9" xfId="0" applyFont="1" applyFill="1" applyBorder="1" applyAlignment="1">
      <alignment vertical="center"/>
    </xf>
    <xf numFmtId="0" fontId="3" fillId="2" borderId="0" xfId="0" applyFont="1" applyFill="1" applyAlignment="1">
      <alignment horizontal="left" vertical="center" indent="1"/>
    </xf>
    <xf numFmtId="3" fontId="3" fillId="2" borderId="0" xfId="0" applyNumberFormat="1" applyFont="1" applyFill="1" applyAlignment="1" applyProtection="1">
      <alignment vertical="center"/>
      <protection hidden="1"/>
    </xf>
    <xf numFmtId="0" fontId="3" fillId="2" borderId="0" xfId="0" applyFont="1" applyFill="1" applyAlignment="1">
      <alignment horizontal="left" vertical="center"/>
    </xf>
    <xf numFmtId="0" fontId="1" fillId="2" borderId="0" xfId="0" applyFont="1" applyFill="1" applyAlignment="1">
      <alignment vertical="center"/>
    </xf>
    <xf numFmtId="3" fontId="17" fillId="2" borderId="0" xfId="0" applyNumberFormat="1" applyFont="1" applyFill="1" applyAlignment="1" applyProtection="1">
      <alignment vertical="center"/>
      <protection hidden="1"/>
    </xf>
    <xf numFmtId="0" fontId="3" fillId="2" borderId="12" xfId="0" applyFont="1" applyFill="1" applyBorder="1"/>
    <xf numFmtId="0" fontId="18" fillId="2" borderId="12" xfId="0" applyFont="1" applyFill="1" applyBorder="1" applyAlignment="1">
      <alignment horizontal="left"/>
    </xf>
    <xf numFmtId="0" fontId="20" fillId="2" borderId="12" xfId="0" applyFont="1" applyFill="1" applyBorder="1" applyAlignment="1">
      <alignment horizontal="left"/>
    </xf>
    <xf numFmtId="0" fontId="20" fillId="2" borderId="12" xfId="0" applyFont="1" applyFill="1" applyBorder="1" applyAlignment="1">
      <alignment horizontal="left" indent="1"/>
    </xf>
    <xf numFmtId="0" fontId="6" fillId="2" borderId="12" xfId="0" applyFont="1" applyFill="1" applyBorder="1" applyAlignment="1">
      <alignment horizontal="center"/>
    </xf>
    <xf numFmtId="0" fontId="11" fillId="4" borderId="13" xfId="0" applyFont="1" applyFill="1" applyBorder="1" applyAlignment="1">
      <alignment horizontal="left"/>
    </xf>
    <xf numFmtId="0" fontId="11" fillId="4" borderId="13" xfId="0" applyFont="1" applyFill="1" applyBorder="1" applyAlignment="1">
      <alignment horizontal="left" vertical="center"/>
    </xf>
    <xf numFmtId="0" fontId="11" fillId="4" borderId="13" xfId="0" applyFont="1" applyFill="1" applyBorder="1" applyAlignment="1">
      <alignment horizontal="left" vertical="center" indent="1"/>
    </xf>
    <xf numFmtId="3" fontId="11" fillId="4" borderId="13" xfId="0" applyNumberFormat="1" applyFont="1" applyFill="1" applyBorder="1" applyAlignment="1" applyProtection="1">
      <alignment vertical="center"/>
      <protection hidden="1"/>
    </xf>
    <xf numFmtId="3" fontId="11" fillId="4" borderId="13" xfId="0" applyNumberFormat="1" applyFont="1" applyFill="1" applyBorder="1" applyAlignment="1">
      <alignment vertical="center"/>
    </xf>
    <xf numFmtId="0" fontId="11" fillId="14" borderId="0" xfId="0" applyFont="1" applyFill="1" applyAlignment="1">
      <alignment horizontal="left" vertical="center"/>
    </xf>
    <xf numFmtId="3" fontId="11" fillId="14" borderId="0" xfId="0" applyNumberFormat="1" applyFont="1" applyFill="1" applyAlignment="1" applyProtection="1">
      <alignment vertical="center"/>
      <protection hidden="1"/>
    </xf>
    <xf numFmtId="0" fontId="14" fillId="2" borderId="11" xfId="0" applyFont="1" applyFill="1" applyBorder="1" applyAlignment="1">
      <alignment horizontal="center" vertical="center" textRotation="90"/>
    </xf>
    <xf numFmtId="0" fontId="15" fillId="15" borderId="0" xfId="0" applyFont="1" applyFill="1"/>
    <xf numFmtId="0" fontId="15" fillId="16" borderId="0" xfId="0" applyFont="1" applyFill="1"/>
    <xf numFmtId="0" fontId="32" fillId="12" borderId="4" xfId="0" applyFont="1" applyFill="1" applyBorder="1"/>
    <xf numFmtId="0" fontId="31" fillId="13" borderId="4" xfId="0" applyFont="1" applyFill="1" applyBorder="1"/>
    <xf numFmtId="0" fontId="30" fillId="0" borderId="4" xfId="0" applyFont="1" applyBorder="1"/>
    <xf numFmtId="0" fontId="33" fillId="0" borderId="0" xfId="0" applyFont="1"/>
    <xf numFmtId="0" fontId="14" fillId="0" borderId="0" xfId="0" applyFont="1" applyAlignment="1">
      <alignment horizontal="center" vertical="center" textRotation="90"/>
    </xf>
    <xf numFmtId="0" fontId="25" fillId="0" borderId="4" xfId="0" applyFont="1" applyBorder="1"/>
    <xf numFmtId="0" fontId="25" fillId="0" borderId="0" xfId="0" applyFont="1"/>
    <xf numFmtId="3" fontId="25" fillId="0" borderId="0" xfId="0" applyNumberFormat="1" applyFont="1"/>
    <xf numFmtId="3" fontId="15" fillId="0" borderId="0" xfId="0" applyNumberFormat="1" applyFont="1" applyAlignment="1">
      <alignment vertical="center"/>
    </xf>
    <xf numFmtId="0" fontId="21" fillId="5" borderId="7" xfId="0" applyFont="1" applyFill="1" applyBorder="1" applyAlignment="1">
      <alignment horizontal="left" vertical="center" wrapText="1"/>
    </xf>
    <xf numFmtId="0" fontId="14" fillId="2" borderId="9" xfId="0" applyFont="1" applyFill="1" applyBorder="1" applyAlignment="1">
      <alignment horizontal="center" vertical="center" textRotation="90"/>
    </xf>
    <xf numFmtId="0" fontId="14" fillId="2" borderId="11" xfId="0" applyFont="1" applyFill="1" applyBorder="1" applyAlignment="1">
      <alignment horizontal="center" vertical="center" textRotation="90"/>
    </xf>
    <xf numFmtId="0" fontId="14" fillId="2" borderId="9" xfId="0" applyFont="1" applyFill="1" applyBorder="1" applyAlignment="1">
      <alignment horizontal="center" vertical="center" textRotation="90" wrapText="1"/>
    </xf>
    <xf numFmtId="0" fontId="14" fillId="2" borderId="11" xfId="0" applyFont="1" applyFill="1" applyBorder="1" applyAlignment="1">
      <alignment horizontal="center" vertical="center" textRotation="90" wrapText="1"/>
    </xf>
    <xf numFmtId="0" fontId="14" fillId="2" borderId="10" xfId="0" applyFont="1" applyFill="1" applyBorder="1" applyAlignment="1">
      <alignment horizontal="center" vertical="center" textRotation="90" wrapText="1"/>
    </xf>
    <xf numFmtId="0" fontId="14" fillId="2" borderId="10" xfId="0" applyFont="1" applyFill="1" applyBorder="1" applyAlignment="1">
      <alignment horizontal="center" vertical="center" textRotation="90"/>
    </xf>
    <xf numFmtId="0" fontId="27" fillId="12" borderId="10" xfId="0" applyFont="1" applyFill="1" applyBorder="1" applyAlignment="1">
      <alignment horizontal="left" vertical="center" wrapText="1"/>
    </xf>
    <xf numFmtId="0" fontId="27" fillId="12" borderId="2" xfId="0" applyFont="1" applyFill="1" applyBorder="1" applyAlignment="1">
      <alignment horizontal="left" vertical="center" wrapText="1"/>
    </xf>
    <xf numFmtId="0" fontId="27" fillId="12" borderId="6" xfId="0" applyFont="1" applyFill="1" applyBorder="1" applyAlignment="1">
      <alignment horizontal="left" vertical="center" wrapText="1"/>
    </xf>
  </cellXfs>
  <cellStyles count="1">
    <cellStyle name="Standard" xfId="0" builtinId="0"/>
  </cellStyles>
  <dxfs count="7">
    <dxf>
      <fill>
        <patternFill>
          <bgColor rgb="FF808080"/>
        </patternFill>
      </fill>
      <border>
        <left/>
        <right/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strike val="0"/>
        <color indexed="54"/>
      </font>
      <fill>
        <patternFill patternType="solid">
          <bgColor indexed="55"/>
        </patternFill>
      </fill>
    </dxf>
    <dxf>
      <font>
        <b/>
        <i val="0"/>
        <condense val="0"/>
        <extend val="0"/>
        <color indexed="9"/>
      </font>
      <fill>
        <patternFill>
          <bgColor indexed="55"/>
        </patternFill>
      </fill>
    </dxf>
    <dxf>
      <font>
        <b/>
        <i val="0"/>
        <strike val="0"/>
        <color indexed="54"/>
      </font>
      <fill>
        <patternFill>
          <bgColor indexed="55"/>
        </patternFill>
      </fill>
    </dxf>
    <dxf>
      <font>
        <b/>
        <i val="0"/>
        <condense val="0"/>
        <extend val="0"/>
        <color indexed="9"/>
      </font>
      <fill>
        <patternFill>
          <bgColor indexed="55"/>
        </patternFill>
      </fill>
    </dxf>
    <dxf>
      <font>
        <b/>
        <i val="0"/>
        <condense val="0"/>
        <extend val="0"/>
        <color indexed="54"/>
      </font>
      <fill>
        <patternFill>
          <bgColor indexed="55"/>
        </patternFill>
      </fill>
    </dxf>
    <dxf>
      <font>
        <b/>
        <i val="0"/>
        <condense val="0"/>
        <extend val="0"/>
        <color indexed="54"/>
      </font>
      <fill>
        <patternFill patternType="solid">
          <bgColor indexed="55"/>
        </patternFill>
      </fill>
    </dxf>
  </dxfs>
  <tableStyles count="0" defaultTableStyle="TableStyleMedium2" defaultPivotStyle="PivotStyleLight16"/>
  <colors>
    <mruColors>
      <color rgb="FF808080"/>
      <color rgb="FF969696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hartsheet" Target="chart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/>
              <a:t>REFERENZMITTEL</a:t>
            </a:r>
          </a:p>
        </c:rich>
      </c:tx>
      <c:layout>
        <c:manualLayout>
          <c:xMode val="edge"/>
          <c:yMode val="edge"/>
          <c:x val="0.44164989939637828"/>
          <c:y val="0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9597585513078471E-2"/>
          <c:y val="0.10923076923076923"/>
          <c:w val="0.8903420523138833"/>
          <c:h val="0.68615384615384611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Formel!$A$6:$A$226</c:f>
              <c:numCache>
                <c:formatCode>#,##0</c:formatCode>
                <c:ptCount val="221"/>
                <c:pt idx="0">
                  <c:v>40000</c:v>
                </c:pt>
                <c:pt idx="1">
                  <c:v>41000</c:v>
                </c:pt>
                <c:pt idx="2">
                  <c:v>42000</c:v>
                </c:pt>
                <c:pt idx="3">
                  <c:v>43000</c:v>
                </c:pt>
                <c:pt idx="4">
                  <c:v>44000</c:v>
                </c:pt>
                <c:pt idx="5">
                  <c:v>45000</c:v>
                </c:pt>
                <c:pt idx="6">
                  <c:v>46000</c:v>
                </c:pt>
                <c:pt idx="7">
                  <c:v>47000</c:v>
                </c:pt>
                <c:pt idx="8">
                  <c:v>48000</c:v>
                </c:pt>
                <c:pt idx="9">
                  <c:v>49000</c:v>
                </c:pt>
                <c:pt idx="10">
                  <c:v>50000</c:v>
                </c:pt>
                <c:pt idx="11">
                  <c:v>51000</c:v>
                </c:pt>
                <c:pt idx="12">
                  <c:v>52000</c:v>
                </c:pt>
                <c:pt idx="13">
                  <c:v>53000</c:v>
                </c:pt>
                <c:pt idx="14">
                  <c:v>54000</c:v>
                </c:pt>
                <c:pt idx="15">
                  <c:v>55000</c:v>
                </c:pt>
                <c:pt idx="16">
                  <c:v>56000</c:v>
                </c:pt>
                <c:pt idx="17">
                  <c:v>57000</c:v>
                </c:pt>
                <c:pt idx="18">
                  <c:v>58000</c:v>
                </c:pt>
                <c:pt idx="19">
                  <c:v>59000</c:v>
                </c:pt>
                <c:pt idx="20">
                  <c:v>60000</c:v>
                </c:pt>
                <c:pt idx="21">
                  <c:v>61000</c:v>
                </c:pt>
                <c:pt idx="22">
                  <c:v>62000</c:v>
                </c:pt>
                <c:pt idx="23">
                  <c:v>63000</c:v>
                </c:pt>
                <c:pt idx="24">
                  <c:v>64000</c:v>
                </c:pt>
                <c:pt idx="25">
                  <c:v>65000</c:v>
                </c:pt>
                <c:pt idx="26">
                  <c:v>66000</c:v>
                </c:pt>
                <c:pt idx="27">
                  <c:v>67000</c:v>
                </c:pt>
                <c:pt idx="28">
                  <c:v>68000</c:v>
                </c:pt>
                <c:pt idx="29">
                  <c:v>69000</c:v>
                </c:pt>
                <c:pt idx="30">
                  <c:v>70000</c:v>
                </c:pt>
                <c:pt idx="31">
                  <c:v>71000</c:v>
                </c:pt>
                <c:pt idx="32">
                  <c:v>72000</c:v>
                </c:pt>
                <c:pt idx="33">
                  <c:v>73000</c:v>
                </c:pt>
                <c:pt idx="34">
                  <c:v>74000</c:v>
                </c:pt>
                <c:pt idx="35">
                  <c:v>75000</c:v>
                </c:pt>
                <c:pt idx="36">
                  <c:v>76000</c:v>
                </c:pt>
                <c:pt idx="37">
                  <c:v>77000</c:v>
                </c:pt>
                <c:pt idx="38">
                  <c:v>78000</c:v>
                </c:pt>
                <c:pt idx="39">
                  <c:v>79000</c:v>
                </c:pt>
                <c:pt idx="40">
                  <c:v>80000</c:v>
                </c:pt>
                <c:pt idx="41">
                  <c:v>81000</c:v>
                </c:pt>
                <c:pt idx="42">
                  <c:v>82000</c:v>
                </c:pt>
                <c:pt idx="43">
                  <c:v>83000</c:v>
                </c:pt>
                <c:pt idx="44">
                  <c:v>84000</c:v>
                </c:pt>
                <c:pt idx="45">
                  <c:v>85000</c:v>
                </c:pt>
                <c:pt idx="46">
                  <c:v>86000</c:v>
                </c:pt>
                <c:pt idx="47">
                  <c:v>87000</c:v>
                </c:pt>
                <c:pt idx="48">
                  <c:v>88000</c:v>
                </c:pt>
                <c:pt idx="49">
                  <c:v>89000</c:v>
                </c:pt>
                <c:pt idx="50">
                  <c:v>90000</c:v>
                </c:pt>
                <c:pt idx="51">
                  <c:v>91000</c:v>
                </c:pt>
                <c:pt idx="52">
                  <c:v>92000</c:v>
                </c:pt>
                <c:pt idx="53">
                  <c:v>93000</c:v>
                </c:pt>
                <c:pt idx="54">
                  <c:v>94000</c:v>
                </c:pt>
                <c:pt idx="55">
                  <c:v>95000</c:v>
                </c:pt>
                <c:pt idx="56">
                  <c:v>96000</c:v>
                </c:pt>
                <c:pt idx="57">
                  <c:v>97000</c:v>
                </c:pt>
                <c:pt idx="58">
                  <c:v>98000</c:v>
                </c:pt>
                <c:pt idx="59">
                  <c:v>99000</c:v>
                </c:pt>
                <c:pt idx="60">
                  <c:v>100000</c:v>
                </c:pt>
                <c:pt idx="61">
                  <c:v>101000</c:v>
                </c:pt>
                <c:pt idx="62">
                  <c:v>102000</c:v>
                </c:pt>
                <c:pt idx="63">
                  <c:v>103000</c:v>
                </c:pt>
                <c:pt idx="64">
                  <c:v>104000</c:v>
                </c:pt>
                <c:pt idx="65">
                  <c:v>105000</c:v>
                </c:pt>
                <c:pt idx="66">
                  <c:v>106000</c:v>
                </c:pt>
                <c:pt idx="67">
                  <c:v>107000</c:v>
                </c:pt>
                <c:pt idx="68">
                  <c:v>108000</c:v>
                </c:pt>
                <c:pt idx="69">
                  <c:v>109000</c:v>
                </c:pt>
                <c:pt idx="70">
                  <c:v>110000</c:v>
                </c:pt>
                <c:pt idx="71">
                  <c:v>111000</c:v>
                </c:pt>
                <c:pt idx="72">
                  <c:v>112000</c:v>
                </c:pt>
                <c:pt idx="73">
                  <c:v>113000</c:v>
                </c:pt>
                <c:pt idx="74">
                  <c:v>114000</c:v>
                </c:pt>
                <c:pt idx="75">
                  <c:v>115000</c:v>
                </c:pt>
                <c:pt idx="76">
                  <c:v>116000</c:v>
                </c:pt>
                <c:pt idx="77">
                  <c:v>117000</c:v>
                </c:pt>
                <c:pt idx="78">
                  <c:v>118000</c:v>
                </c:pt>
                <c:pt idx="79">
                  <c:v>119000</c:v>
                </c:pt>
                <c:pt idx="80">
                  <c:v>120000</c:v>
                </c:pt>
                <c:pt idx="81">
                  <c:v>121000</c:v>
                </c:pt>
                <c:pt idx="82">
                  <c:v>122000</c:v>
                </c:pt>
                <c:pt idx="83">
                  <c:v>123000</c:v>
                </c:pt>
                <c:pt idx="84">
                  <c:v>124000</c:v>
                </c:pt>
                <c:pt idx="85">
                  <c:v>125000</c:v>
                </c:pt>
                <c:pt idx="86">
                  <c:v>126000</c:v>
                </c:pt>
                <c:pt idx="87">
                  <c:v>127000</c:v>
                </c:pt>
                <c:pt idx="88">
                  <c:v>128000</c:v>
                </c:pt>
                <c:pt idx="89">
                  <c:v>129000</c:v>
                </c:pt>
                <c:pt idx="90">
                  <c:v>130000</c:v>
                </c:pt>
                <c:pt idx="91">
                  <c:v>131000</c:v>
                </c:pt>
                <c:pt idx="92">
                  <c:v>132000</c:v>
                </c:pt>
                <c:pt idx="93">
                  <c:v>133000</c:v>
                </c:pt>
                <c:pt idx="94">
                  <c:v>134000</c:v>
                </c:pt>
                <c:pt idx="95">
                  <c:v>135000</c:v>
                </c:pt>
                <c:pt idx="96">
                  <c:v>136000</c:v>
                </c:pt>
                <c:pt idx="97">
                  <c:v>137000</c:v>
                </c:pt>
                <c:pt idx="98">
                  <c:v>138000</c:v>
                </c:pt>
                <c:pt idx="99">
                  <c:v>139000</c:v>
                </c:pt>
                <c:pt idx="100">
                  <c:v>140000</c:v>
                </c:pt>
                <c:pt idx="101">
                  <c:v>141000</c:v>
                </c:pt>
                <c:pt idx="102">
                  <c:v>142000</c:v>
                </c:pt>
                <c:pt idx="103">
                  <c:v>143000</c:v>
                </c:pt>
                <c:pt idx="104">
                  <c:v>144000</c:v>
                </c:pt>
                <c:pt idx="105">
                  <c:v>145000</c:v>
                </c:pt>
                <c:pt idx="106">
                  <c:v>146000</c:v>
                </c:pt>
                <c:pt idx="107">
                  <c:v>147000</c:v>
                </c:pt>
                <c:pt idx="108">
                  <c:v>148000</c:v>
                </c:pt>
                <c:pt idx="109">
                  <c:v>149000</c:v>
                </c:pt>
                <c:pt idx="110">
                  <c:v>150000</c:v>
                </c:pt>
                <c:pt idx="111">
                  <c:v>151000</c:v>
                </c:pt>
                <c:pt idx="112">
                  <c:v>152000</c:v>
                </c:pt>
                <c:pt idx="113">
                  <c:v>153000</c:v>
                </c:pt>
                <c:pt idx="114">
                  <c:v>154000</c:v>
                </c:pt>
                <c:pt idx="115">
                  <c:v>155000</c:v>
                </c:pt>
                <c:pt idx="116">
                  <c:v>156000</c:v>
                </c:pt>
                <c:pt idx="117">
                  <c:v>157000</c:v>
                </c:pt>
                <c:pt idx="118">
                  <c:v>158000</c:v>
                </c:pt>
                <c:pt idx="119">
                  <c:v>159000</c:v>
                </c:pt>
                <c:pt idx="120">
                  <c:v>160000</c:v>
                </c:pt>
                <c:pt idx="121">
                  <c:v>161000</c:v>
                </c:pt>
                <c:pt idx="122">
                  <c:v>162000</c:v>
                </c:pt>
                <c:pt idx="123">
                  <c:v>163000</c:v>
                </c:pt>
                <c:pt idx="124">
                  <c:v>164000</c:v>
                </c:pt>
                <c:pt idx="125">
                  <c:v>165000</c:v>
                </c:pt>
                <c:pt idx="126">
                  <c:v>166000</c:v>
                </c:pt>
                <c:pt idx="127">
                  <c:v>167000</c:v>
                </c:pt>
                <c:pt idx="128">
                  <c:v>168000</c:v>
                </c:pt>
                <c:pt idx="129">
                  <c:v>169000</c:v>
                </c:pt>
                <c:pt idx="130">
                  <c:v>170000</c:v>
                </c:pt>
                <c:pt idx="131">
                  <c:v>171000</c:v>
                </c:pt>
                <c:pt idx="132">
                  <c:v>172000</c:v>
                </c:pt>
                <c:pt idx="133">
                  <c:v>173000</c:v>
                </c:pt>
                <c:pt idx="134">
                  <c:v>174000</c:v>
                </c:pt>
                <c:pt idx="135">
                  <c:v>175000</c:v>
                </c:pt>
                <c:pt idx="136">
                  <c:v>176000</c:v>
                </c:pt>
                <c:pt idx="137">
                  <c:v>177000</c:v>
                </c:pt>
                <c:pt idx="138">
                  <c:v>178000</c:v>
                </c:pt>
                <c:pt idx="139">
                  <c:v>179000</c:v>
                </c:pt>
                <c:pt idx="140">
                  <c:v>180000</c:v>
                </c:pt>
                <c:pt idx="141">
                  <c:v>181000</c:v>
                </c:pt>
                <c:pt idx="142">
                  <c:v>182000</c:v>
                </c:pt>
                <c:pt idx="143">
                  <c:v>183000</c:v>
                </c:pt>
                <c:pt idx="144">
                  <c:v>184000</c:v>
                </c:pt>
                <c:pt idx="145">
                  <c:v>185000</c:v>
                </c:pt>
                <c:pt idx="146">
                  <c:v>186000</c:v>
                </c:pt>
                <c:pt idx="147">
                  <c:v>187000</c:v>
                </c:pt>
                <c:pt idx="148">
                  <c:v>188000</c:v>
                </c:pt>
                <c:pt idx="149">
                  <c:v>189000</c:v>
                </c:pt>
                <c:pt idx="150">
                  <c:v>190000</c:v>
                </c:pt>
                <c:pt idx="151">
                  <c:v>191000</c:v>
                </c:pt>
                <c:pt idx="152">
                  <c:v>192000</c:v>
                </c:pt>
                <c:pt idx="153">
                  <c:v>193000</c:v>
                </c:pt>
                <c:pt idx="154">
                  <c:v>194000</c:v>
                </c:pt>
                <c:pt idx="155">
                  <c:v>195000</c:v>
                </c:pt>
                <c:pt idx="156">
                  <c:v>196000</c:v>
                </c:pt>
                <c:pt idx="157">
                  <c:v>197000</c:v>
                </c:pt>
                <c:pt idx="158">
                  <c:v>198000</c:v>
                </c:pt>
                <c:pt idx="159">
                  <c:v>199000</c:v>
                </c:pt>
                <c:pt idx="160">
                  <c:v>200000</c:v>
                </c:pt>
                <c:pt idx="161">
                  <c:v>201000</c:v>
                </c:pt>
                <c:pt idx="162">
                  <c:v>202000</c:v>
                </c:pt>
                <c:pt idx="163">
                  <c:v>203000</c:v>
                </c:pt>
                <c:pt idx="164">
                  <c:v>204000</c:v>
                </c:pt>
                <c:pt idx="165">
                  <c:v>205000</c:v>
                </c:pt>
                <c:pt idx="166">
                  <c:v>206000</c:v>
                </c:pt>
                <c:pt idx="167">
                  <c:v>207000</c:v>
                </c:pt>
                <c:pt idx="168">
                  <c:v>208000</c:v>
                </c:pt>
                <c:pt idx="169">
                  <c:v>209000</c:v>
                </c:pt>
                <c:pt idx="170">
                  <c:v>210000</c:v>
                </c:pt>
                <c:pt idx="171">
                  <c:v>211000</c:v>
                </c:pt>
                <c:pt idx="172">
                  <c:v>212000</c:v>
                </c:pt>
                <c:pt idx="173">
                  <c:v>213000</c:v>
                </c:pt>
                <c:pt idx="174">
                  <c:v>214000</c:v>
                </c:pt>
                <c:pt idx="175">
                  <c:v>215000</c:v>
                </c:pt>
                <c:pt idx="176">
                  <c:v>216000</c:v>
                </c:pt>
                <c:pt idx="177">
                  <c:v>217000</c:v>
                </c:pt>
                <c:pt idx="178">
                  <c:v>218000</c:v>
                </c:pt>
                <c:pt idx="179">
                  <c:v>219000</c:v>
                </c:pt>
                <c:pt idx="180">
                  <c:v>220000</c:v>
                </c:pt>
                <c:pt idx="181">
                  <c:v>221000</c:v>
                </c:pt>
                <c:pt idx="182">
                  <c:v>222000</c:v>
                </c:pt>
                <c:pt idx="183">
                  <c:v>223000</c:v>
                </c:pt>
                <c:pt idx="184">
                  <c:v>224000</c:v>
                </c:pt>
                <c:pt idx="185">
                  <c:v>225000</c:v>
                </c:pt>
                <c:pt idx="186">
                  <c:v>226000</c:v>
                </c:pt>
                <c:pt idx="187">
                  <c:v>227000</c:v>
                </c:pt>
                <c:pt idx="188">
                  <c:v>228000</c:v>
                </c:pt>
                <c:pt idx="189">
                  <c:v>229000</c:v>
                </c:pt>
                <c:pt idx="190">
                  <c:v>230000</c:v>
                </c:pt>
                <c:pt idx="191">
                  <c:v>231000</c:v>
                </c:pt>
                <c:pt idx="192">
                  <c:v>232000</c:v>
                </c:pt>
                <c:pt idx="193">
                  <c:v>233000</c:v>
                </c:pt>
                <c:pt idx="194">
                  <c:v>234000</c:v>
                </c:pt>
                <c:pt idx="195">
                  <c:v>235000</c:v>
                </c:pt>
                <c:pt idx="196">
                  <c:v>236000</c:v>
                </c:pt>
                <c:pt idx="197">
                  <c:v>237000</c:v>
                </c:pt>
                <c:pt idx="198">
                  <c:v>238000</c:v>
                </c:pt>
                <c:pt idx="199">
                  <c:v>239000</c:v>
                </c:pt>
                <c:pt idx="200">
                  <c:v>240000</c:v>
                </c:pt>
                <c:pt idx="201">
                  <c:v>241000</c:v>
                </c:pt>
                <c:pt idx="202">
                  <c:v>242000</c:v>
                </c:pt>
                <c:pt idx="203">
                  <c:v>243000</c:v>
                </c:pt>
                <c:pt idx="204">
                  <c:v>244000</c:v>
                </c:pt>
                <c:pt idx="205">
                  <c:v>245000</c:v>
                </c:pt>
                <c:pt idx="206">
                  <c:v>246000</c:v>
                </c:pt>
                <c:pt idx="207">
                  <c:v>247000</c:v>
                </c:pt>
                <c:pt idx="208">
                  <c:v>248000</c:v>
                </c:pt>
                <c:pt idx="209">
                  <c:v>249000</c:v>
                </c:pt>
                <c:pt idx="210">
                  <c:v>250000</c:v>
                </c:pt>
                <c:pt idx="211">
                  <c:v>251000</c:v>
                </c:pt>
                <c:pt idx="212">
                  <c:v>252000</c:v>
                </c:pt>
                <c:pt idx="213">
                  <c:v>253000</c:v>
                </c:pt>
                <c:pt idx="214">
                  <c:v>254000</c:v>
                </c:pt>
                <c:pt idx="215">
                  <c:v>255000</c:v>
                </c:pt>
                <c:pt idx="216">
                  <c:v>256000</c:v>
                </c:pt>
                <c:pt idx="217">
                  <c:v>257000</c:v>
                </c:pt>
                <c:pt idx="218">
                  <c:v>258000</c:v>
                </c:pt>
                <c:pt idx="219">
                  <c:v>259000</c:v>
                </c:pt>
                <c:pt idx="220">
                  <c:v>260000</c:v>
                </c:pt>
              </c:numCache>
            </c:numRef>
          </c:cat>
          <c:val>
            <c:numRef>
              <c:f>Formel!$B$6:$B$226</c:f>
              <c:numCache>
                <c:formatCode>#,##0</c:formatCode>
                <c:ptCount val="221"/>
                <c:pt idx="0">
                  <c:v>291000</c:v>
                </c:pt>
                <c:pt idx="1">
                  <c:v>296500</c:v>
                </c:pt>
                <c:pt idx="2">
                  <c:v>302000</c:v>
                </c:pt>
                <c:pt idx="3">
                  <c:v>307500</c:v>
                </c:pt>
                <c:pt idx="4">
                  <c:v>313000</c:v>
                </c:pt>
                <c:pt idx="5">
                  <c:v>318500</c:v>
                </c:pt>
                <c:pt idx="6">
                  <c:v>324000</c:v>
                </c:pt>
                <c:pt idx="7">
                  <c:v>329500</c:v>
                </c:pt>
                <c:pt idx="8">
                  <c:v>335000</c:v>
                </c:pt>
                <c:pt idx="9">
                  <c:v>340500</c:v>
                </c:pt>
                <c:pt idx="10">
                  <c:v>346000</c:v>
                </c:pt>
                <c:pt idx="11">
                  <c:v>351500</c:v>
                </c:pt>
                <c:pt idx="12">
                  <c:v>357000</c:v>
                </c:pt>
                <c:pt idx="13">
                  <c:v>362500</c:v>
                </c:pt>
                <c:pt idx="14">
                  <c:v>368000</c:v>
                </c:pt>
                <c:pt idx="15">
                  <c:v>373500</c:v>
                </c:pt>
                <c:pt idx="16">
                  <c:v>379000</c:v>
                </c:pt>
                <c:pt idx="17">
                  <c:v>384500</c:v>
                </c:pt>
                <c:pt idx="18">
                  <c:v>390000</c:v>
                </c:pt>
                <c:pt idx="19">
                  <c:v>395500</c:v>
                </c:pt>
                <c:pt idx="20">
                  <c:v>401000</c:v>
                </c:pt>
                <c:pt idx="21">
                  <c:v>402833.33333333331</c:v>
                </c:pt>
                <c:pt idx="22">
                  <c:v>404666.66666666669</c:v>
                </c:pt>
                <c:pt idx="23">
                  <c:v>406500</c:v>
                </c:pt>
                <c:pt idx="24">
                  <c:v>408333.33333333331</c:v>
                </c:pt>
                <c:pt idx="25">
                  <c:v>410166.66666666669</c:v>
                </c:pt>
                <c:pt idx="26">
                  <c:v>412000</c:v>
                </c:pt>
                <c:pt idx="27">
                  <c:v>413833.33333333331</c:v>
                </c:pt>
                <c:pt idx="28">
                  <c:v>415666.66666666669</c:v>
                </c:pt>
                <c:pt idx="29">
                  <c:v>417500</c:v>
                </c:pt>
                <c:pt idx="30">
                  <c:v>419333.33333333331</c:v>
                </c:pt>
                <c:pt idx="31">
                  <c:v>421166.66666666669</c:v>
                </c:pt>
                <c:pt idx="32">
                  <c:v>423000</c:v>
                </c:pt>
                <c:pt idx="33">
                  <c:v>424833.33333333331</c:v>
                </c:pt>
                <c:pt idx="34">
                  <c:v>426666.66666666669</c:v>
                </c:pt>
                <c:pt idx="35">
                  <c:v>428500</c:v>
                </c:pt>
                <c:pt idx="36">
                  <c:v>430333.33333333331</c:v>
                </c:pt>
                <c:pt idx="37">
                  <c:v>432166.66666666669</c:v>
                </c:pt>
                <c:pt idx="38">
                  <c:v>434000</c:v>
                </c:pt>
                <c:pt idx="39">
                  <c:v>435833.33333333331</c:v>
                </c:pt>
                <c:pt idx="40">
                  <c:v>437666.66666666669</c:v>
                </c:pt>
                <c:pt idx="41">
                  <c:v>439500</c:v>
                </c:pt>
                <c:pt idx="42">
                  <c:v>441333.33333333331</c:v>
                </c:pt>
                <c:pt idx="43">
                  <c:v>443166.66666666669</c:v>
                </c:pt>
                <c:pt idx="44">
                  <c:v>445000</c:v>
                </c:pt>
                <c:pt idx="45">
                  <c:v>446833.33333333331</c:v>
                </c:pt>
                <c:pt idx="46">
                  <c:v>448666.66666666669</c:v>
                </c:pt>
                <c:pt idx="47">
                  <c:v>450500</c:v>
                </c:pt>
                <c:pt idx="48">
                  <c:v>452333.33333333331</c:v>
                </c:pt>
                <c:pt idx="49">
                  <c:v>454166.66666666669</c:v>
                </c:pt>
                <c:pt idx="50">
                  <c:v>456000</c:v>
                </c:pt>
                <c:pt idx="51">
                  <c:v>457833.33333333331</c:v>
                </c:pt>
                <c:pt idx="52">
                  <c:v>459666.66666666669</c:v>
                </c:pt>
                <c:pt idx="53">
                  <c:v>461500</c:v>
                </c:pt>
                <c:pt idx="54">
                  <c:v>463333.33333333331</c:v>
                </c:pt>
                <c:pt idx="55">
                  <c:v>465166.66666666669</c:v>
                </c:pt>
                <c:pt idx="56">
                  <c:v>467000</c:v>
                </c:pt>
                <c:pt idx="57">
                  <c:v>468833.33333333331</c:v>
                </c:pt>
                <c:pt idx="58">
                  <c:v>470666.66666666663</c:v>
                </c:pt>
                <c:pt idx="59">
                  <c:v>472500</c:v>
                </c:pt>
                <c:pt idx="60">
                  <c:v>474333.33333333331</c:v>
                </c:pt>
                <c:pt idx="61">
                  <c:v>476166.66666666663</c:v>
                </c:pt>
                <c:pt idx="62">
                  <c:v>478000</c:v>
                </c:pt>
                <c:pt idx="63">
                  <c:v>479833.33333333331</c:v>
                </c:pt>
                <c:pt idx="64">
                  <c:v>481666.66666666663</c:v>
                </c:pt>
                <c:pt idx="65">
                  <c:v>483500</c:v>
                </c:pt>
                <c:pt idx="66">
                  <c:v>485333.33333333331</c:v>
                </c:pt>
                <c:pt idx="67">
                  <c:v>487166.66666666663</c:v>
                </c:pt>
                <c:pt idx="68">
                  <c:v>489000</c:v>
                </c:pt>
                <c:pt idx="69">
                  <c:v>490833.33333333331</c:v>
                </c:pt>
                <c:pt idx="70">
                  <c:v>492666.66666666663</c:v>
                </c:pt>
                <c:pt idx="71">
                  <c:v>494500</c:v>
                </c:pt>
                <c:pt idx="72">
                  <c:v>496333.33333333331</c:v>
                </c:pt>
                <c:pt idx="73">
                  <c:v>498166.66666666663</c:v>
                </c:pt>
                <c:pt idx="74">
                  <c:v>500000</c:v>
                </c:pt>
                <c:pt idx="75">
                  <c:v>501833.33333333331</c:v>
                </c:pt>
                <c:pt idx="76">
                  <c:v>503666.66666666663</c:v>
                </c:pt>
                <c:pt idx="77">
                  <c:v>505500</c:v>
                </c:pt>
                <c:pt idx="78">
                  <c:v>507333.33333333331</c:v>
                </c:pt>
                <c:pt idx="79">
                  <c:v>509166.66666666663</c:v>
                </c:pt>
                <c:pt idx="80">
                  <c:v>511000</c:v>
                </c:pt>
                <c:pt idx="81">
                  <c:v>512375</c:v>
                </c:pt>
                <c:pt idx="82">
                  <c:v>513750</c:v>
                </c:pt>
                <c:pt idx="83">
                  <c:v>515125</c:v>
                </c:pt>
                <c:pt idx="84">
                  <c:v>516500</c:v>
                </c:pt>
                <c:pt idx="85">
                  <c:v>517875</c:v>
                </c:pt>
                <c:pt idx="86">
                  <c:v>519250</c:v>
                </c:pt>
                <c:pt idx="87">
                  <c:v>520625</c:v>
                </c:pt>
                <c:pt idx="88">
                  <c:v>522000</c:v>
                </c:pt>
                <c:pt idx="89">
                  <c:v>523375</c:v>
                </c:pt>
                <c:pt idx="90">
                  <c:v>524750</c:v>
                </c:pt>
                <c:pt idx="91">
                  <c:v>526125</c:v>
                </c:pt>
                <c:pt idx="92">
                  <c:v>527500</c:v>
                </c:pt>
                <c:pt idx="93">
                  <c:v>528875</c:v>
                </c:pt>
                <c:pt idx="94">
                  <c:v>530250</c:v>
                </c:pt>
                <c:pt idx="95">
                  <c:v>531625</c:v>
                </c:pt>
                <c:pt idx="96">
                  <c:v>533000</c:v>
                </c:pt>
                <c:pt idx="97">
                  <c:v>534375</c:v>
                </c:pt>
                <c:pt idx="98">
                  <c:v>535750</c:v>
                </c:pt>
                <c:pt idx="99">
                  <c:v>537125</c:v>
                </c:pt>
                <c:pt idx="100">
                  <c:v>538500</c:v>
                </c:pt>
                <c:pt idx="101">
                  <c:v>539875</c:v>
                </c:pt>
                <c:pt idx="102">
                  <c:v>541250</c:v>
                </c:pt>
                <c:pt idx="103">
                  <c:v>542625</c:v>
                </c:pt>
                <c:pt idx="104">
                  <c:v>544000</c:v>
                </c:pt>
                <c:pt idx="105">
                  <c:v>545375</c:v>
                </c:pt>
                <c:pt idx="106">
                  <c:v>546750</c:v>
                </c:pt>
                <c:pt idx="107">
                  <c:v>548125</c:v>
                </c:pt>
                <c:pt idx="108">
                  <c:v>549500</c:v>
                </c:pt>
                <c:pt idx="109">
                  <c:v>550875</c:v>
                </c:pt>
                <c:pt idx="110">
                  <c:v>552250</c:v>
                </c:pt>
                <c:pt idx="111">
                  <c:v>553625</c:v>
                </c:pt>
                <c:pt idx="112">
                  <c:v>555000</c:v>
                </c:pt>
                <c:pt idx="113">
                  <c:v>556375</c:v>
                </c:pt>
                <c:pt idx="114">
                  <c:v>557750</c:v>
                </c:pt>
                <c:pt idx="115">
                  <c:v>559125</c:v>
                </c:pt>
                <c:pt idx="116">
                  <c:v>560500</c:v>
                </c:pt>
                <c:pt idx="117">
                  <c:v>561875</c:v>
                </c:pt>
                <c:pt idx="118">
                  <c:v>563250</c:v>
                </c:pt>
                <c:pt idx="119">
                  <c:v>564625</c:v>
                </c:pt>
                <c:pt idx="120">
                  <c:v>566000</c:v>
                </c:pt>
                <c:pt idx="121">
                  <c:v>567375</c:v>
                </c:pt>
                <c:pt idx="122">
                  <c:v>568750</c:v>
                </c:pt>
                <c:pt idx="123">
                  <c:v>570125</c:v>
                </c:pt>
                <c:pt idx="124">
                  <c:v>571500</c:v>
                </c:pt>
                <c:pt idx="125">
                  <c:v>572875</c:v>
                </c:pt>
                <c:pt idx="126">
                  <c:v>574250</c:v>
                </c:pt>
                <c:pt idx="127">
                  <c:v>575625</c:v>
                </c:pt>
                <c:pt idx="128">
                  <c:v>577000</c:v>
                </c:pt>
                <c:pt idx="129">
                  <c:v>578375</c:v>
                </c:pt>
                <c:pt idx="130">
                  <c:v>579750</c:v>
                </c:pt>
                <c:pt idx="131">
                  <c:v>581125</c:v>
                </c:pt>
                <c:pt idx="132">
                  <c:v>582500</c:v>
                </c:pt>
                <c:pt idx="133">
                  <c:v>583875</c:v>
                </c:pt>
                <c:pt idx="134">
                  <c:v>585250</c:v>
                </c:pt>
                <c:pt idx="135">
                  <c:v>586625</c:v>
                </c:pt>
                <c:pt idx="136">
                  <c:v>588000</c:v>
                </c:pt>
                <c:pt idx="137">
                  <c:v>589375</c:v>
                </c:pt>
                <c:pt idx="138">
                  <c:v>590750</c:v>
                </c:pt>
                <c:pt idx="139">
                  <c:v>592125</c:v>
                </c:pt>
                <c:pt idx="140">
                  <c:v>593500</c:v>
                </c:pt>
                <c:pt idx="141">
                  <c:v>594875</c:v>
                </c:pt>
                <c:pt idx="142">
                  <c:v>596250</c:v>
                </c:pt>
                <c:pt idx="143">
                  <c:v>597625</c:v>
                </c:pt>
                <c:pt idx="144">
                  <c:v>599000</c:v>
                </c:pt>
                <c:pt idx="145">
                  <c:v>600375</c:v>
                </c:pt>
                <c:pt idx="146">
                  <c:v>601750</c:v>
                </c:pt>
                <c:pt idx="147">
                  <c:v>603125</c:v>
                </c:pt>
                <c:pt idx="148">
                  <c:v>604500</c:v>
                </c:pt>
                <c:pt idx="149">
                  <c:v>605875</c:v>
                </c:pt>
                <c:pt idx="150">
                  <c:v>607250</c:v>
                </c:pt>
                <c:pt idx="151">
                  <c:v>608625</c:v>
                </c:pt>
                <c:pt idx="152">
                  <c:v>610000</c:v>
                </c:pt>
                <c:pt idx="153">
                  <c:v>611375</c:v>
                </c:pt>
                <c:pt idx="154">
                  <c:v>612750</c:v>
                </c:pt>
                <c:pt idx="155">
                  <c:v>614125</c:v>
                </c:pt>
                <c:pt idx="156">
                  <c:v>615500</c:v>
                </c:pt>
                <c:pt idx="157">
                  <c:v>616875</c:v>
                </c:pt>
                <c:pt idx="158">
                  <c:v>618250</c:v>
                </c:pt>
                <c:pt idx="159">
                  <c:v>619625</c:v>
                </c:pt>
                <c:pt idx="160">
                  <c:v>621000</c:v>
                </c:pt>
                <c:pt idx="161">
                  <c:v>622375</c:v>
                </c:pt>
                <c:pt idx="162">
                  <c:v>623750</c:v>
                </c:pt>
                <c:pt idx="163">
                  <c:v>625125</c:v>
                </c:pt>
                <c:pt idx="164">
                  <c:v>626500</c:v>
                </c:pt>
                <c:pt idx="165">
                  <c:v>627875</c:v>
                </c:pt>
                <c:pt idx="166">
                  <c:v>629250</c:v>
                </c:pt>
                <c:pt idx="167">
                  <c:v>630625</c:v>
                </c:pt>
                <c:pt idx="168">
                  <c:v>632000</c:v>
                </c:pt>
                <c:pt idx="169">
                  <c:v>633375</c:v>
                </c:pt>
                <c:pt idx="170">
                  <c:v>634750</c:v>
                </c:pt>
                <c:pt idx="171">
                  <c:v>636125</c:v>
                </c:pt>
                <c:pt idx="172">
                  <c:v>637500</c:v>
                </c:pt>
                <c:pt idx="173">
                  <c:v>638875</c:v>
                </c:pt>
                <c:pt idx="174">
                  <c:v>640250</c:v>
                </c:pt>
                <c:pt idx="175">
                  <c:v>641625</c:v>
                </c:pt>
                <c:pt idx="176">
                  <c:v>643000</c:v>
                </c:pt>
                <c:pt idx="177">
                  <c:v>644375</c:v>
                </c:pt>
                <c:pt idx="178">
                  <c:v>645750</c:v>
                </c:pt>
                <c:pt idx="179">
                  <c:v>647125</c:v>
                </c:pt>
                <c:pt idx="180">
                  <c:v>648500</c:v>
                </c:pt>
                <c:pt idx="181">
                  <c:v>649875</c:v>
                </c:pt>
                <c:pt idx="182">
                  <c:v>651250</c:v>
                </c:pt>
                <c:pt idx="183">
                  <c:v>652625</c:v>
                </c:pt>
                <c:pt idx="184">
                  <c:v>654000</c:v>
                </c:pt>
                <c:pt idx="185">
                  <c:v>655375</c:v>
                </c:pt>
                <c:pt idx="186">
                  <c:v>656750</c:v>
                </c:pt>
                <c:pt idx="187">
                  <c:v>658125</c:v>
                </c:pt>
                <c:pt idx="188">
                  <c:v>659500</c:v>
                </c:pt>
                <c:pt idx="189">
                  <c:v>660875</c:v>
                </c:pt>
                <c:pt idx="190">
                  <c:v>662250</c:v>
                </c:pt>
                <c:pt idx="191">
                  <c:v>663625</c:v>
                </c:pt>
                <c:pt idx="192">
                  <c:v>665000</c:v>
                </c:pt>
                <c:pt idx="193">
                  <c:v>666375</c:v>
                </c:pt>
                <c:pt idx="194">
                  <c:v>667750</c:v>
                </c:pt>
                <c:pt idx="195">
                  <c:v>669125</c:v>
                </c:pt>
                <c:pt idx="196">
                  <c:v>670500</c:v>
                </c:pt>
                <c:pt idx="197">
                  <c:v>671875</c:v>
                </c:pt>
                <c:pt idx="198">
                  <c:v>673250</c:v>
                </c:pt>
                <c:pt idx="199">
                  <c:v>674625</c:v>
                </c:pt>
                <c:pt idx="200">
                  <c:v>676000</c:v>
                </c:pt>
                <c:pt idx="201">
                  <c:v>677375</c:v>
                </c:pt>
                <c:pt idx="202">
                  <c:v>678750</c:v>
                </c:pt>
                <c:pt idx="203">
                  <c:v>680125</c:v>
                </c:pt>
                <c:pt idx="204">
                  <c:v>681500</c:v>
                </c:pt>
                <c:pt idx="205">
                  <c:v>682875</c:v>
                </c:pt>
                <c:pt idx="206">
                  <c:v>684250</c:v>
                </c:pt>
                <c:pt idx="207">
                  <c:v>685625</c:v>
                </c:pt>
                <c:pt idx="208">
                  <c:v>687000</c:v>
                </c:pt>
                <c:pt idx="209">
                  <c:v>688375</c:v>
                </c:pt>
                <c:pt idx="210">
                  <c:v>689750</c:v>
                </c:pt>
                <c:pt idx="211">
                  <c:v>691125</c:v>
                </c:pt>
                <c:pt idx="212">
                  <c:v>692500</c:v>
                </c:pt>
                <c:pt idx="213">
                  <c:v>693875</c:v>
                </c:pt>
                <c:pt idx="214">
                  <c:v>695250</c:v>
                </c:pt>
                <c:pt idx="215">
                  <c:v>696625</c:v>
                </c:pt>
                <c:pt idx="216">
                  <c:v>698000</c:v>
                </c:pt>
                <c:pt idx="217">
                  <c:v>699375</c:v>
                </c:pt>
                <c:pt idx="218">
                  <c:v>700750</c:v>
                </c:pt>
                <c:pt idx="219">
                  <c:v>702125</c:v>
                </c:pt>
                <c:pt idx="220">
                  <c:v>703500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6F0-4A12-A61A-C9A28C8A12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1969536"/>
        <c:axId val="81972224"/>
      </c:lineChart>
      <c:catAx>
        <c:axId val="819695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Referenzpunkte</a:t>
                </a:r>
              </a:p>
            </c:rich>
          </c:tx>
          <c:layout>
            <c:manualLayout>
              <c:xMode val="edge"/>
              <c:yMode val="edge"/>
              <c:x val="0.48289738430583501"/>
              <c:y val="0.9415384615384615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81972224"/>
        <c:crosses val="autoZero"/>
        <c:auto val="1"/>
        <c:lblAlgn val="ctr"/>
        <c:lblOffset val="100"/>
        <c:tickLblSkip val="10"/>
        <c:tickMarkSkip val="5"/>
        <c:noMultiLvlLbl val="0"/>
      </c:catAx>
      <c:valAx>
        <c:axId val="819722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EURO</a:t>
                </a:r>
              </a:p>
            </c:rich>
          </c:tx>
          <c:layout>
            <c:manualLayout>
              <c:xMode val="edge"/>
              <c:yMode val="edge"/>
              <c:x val="1.1066398390342052E-2"/>
              <c:y val="0.4184615384615384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8196953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300-000000000000}">
  <sheetPr codeName="Diagramm3"/>
  <sheetViews>
    <sheetView zoomScale="98" workbookViewId="0"/>
  </sheetViews>
  <pageMargins left="0.59055118110236227" right="0.59055118110236227" top="0.78740157480314965" bottom="0.59055118110236227" header="0.51181102362204722" footer="0.31496062992125984"/>
  <pageSetup paperSize="9" orientation="landscape" horizontalDpi="4294967294" r:id="rId1"/>
  <headerFooter alignWithMargins="0"/>
  <drawing r:id="rId2"/>
</chartsheet>
</file>

<file path=xl/ctrlProps/ctrlProp1.xml><?xml version="1.0" encoding="utf-8"?>
<formControlPr xmlns="http://schemas.microsoft.com/office/spreadsheetml/2009/9/main" objectType="CheckBox" fmlaLink="$K$12"/>
</file>

<file path=xl/ctrlProps/ctrlProp2.xml><?xml version="1.0" encoding="utf-8"?>
<formControlPr xmlns="http://schemas.microsoft.com/office/spreadsheetml/2009/9/main" objectType="CheckBox" fmlaLink="$K$14"/>
</file>

<file path=xl/ctrlProps/ctrlProp3.xml><?xml version="1.0" encoding="utf-8"?>
<formControlPr xmlns="http://schemas.microsoft.com/office/spreadsheetml/2009/9/main" objectType="CheckBox" fmlaLink="$K$13"/>
</file>

<file path=xl/ctrlProps/ctrlProp4.xml><?xml version="1.0" encoding="utf-8"?>
<formControlPr xmlns="http://schemas.microsoft.com/office/spreadsheetml/2009/9/main" objectType="Drop" dropLines="25" dropStyle="combo" dx="16" fmlaLink="$J$24" fmlaRange="Festivals!$C$4:$C$122" noThreeD="1" sel="1" val="0"/>
</file>

<file path=xl/ctrlProps/ctrlProp5.xml><?xml version="1.0" encoding="utf-8"?>
<formControlPr xmlns="http://schemas.microsoft.com/office/spreadsheetml/2009/9/main" objectType="CheckBox" fmlaLink="$K$19"/>
</file>

<file path=xl/ctrlProps/ctrlProp6.xml><?xml version="1.0" encoding="utf-8"?>
<formControlPr xmlns="http://schemas.microsoft.com/office/spreadsheetml/2009/9/main" objectType="CheckBox" fmlaLink="$K$27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866775</xdr:colOff>
          <xdr:row>11</xdr:row>
          <xdr:rowOff>0</xdr:rowOff>
        </xdr:from>
        <xdr:to>
          <xdr:col>6</xdr:col>
          <xdr:colOff>161925</xdr:colOff>
          <xdr:row>12</xdr:row>
          <xdr:rowOff>47625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866775</xdr:colOff>
          <xdr:row>12</xdr:row>
          <xdr:rowOff>161925</xdr:rowOff>
        </xdr:from>
        <xdr:to>
          <xdr:col>6</xdr:col>
          <xdr:colOff>161925</xdr:colOff>
          <xdr:row>14</xdr:row>
          <xdr:rowOff>38100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866775</xdr:colOff>
          <xdr:row>11</xdr:row>
          <xdr:rowOff>161925</xdr:rowOff>
        </xdr:from>
        <xdr:to>
          <xdr:col>6</xdr:col>
          <xdr:colOff>133350</xdr:colOff>
          <xdr:row>13</xdr:row>
          <xdr:rowOff>38100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23</xdr:row>
          <xdr:rowOff>0</xdr:rowOff>
        </xdr:from>
        <xdr:to>
          <xdr:col>7</xdr:col>
          <xdr:colOff>0</xdr:colOff>
          <xdr:row>24</xdr:row>
          <xdr:rowOff>28575</xdr:rowOff>
        </xdr:to>
        <xdr:sp macro="" textlink="">
          <xdr:nvSpPr>
            <xdr:cNvPr id="1040" name="Drop Down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866775</xdr:colOff>
          <xdr:row>17</xdr:row>
          <xdr:rowOff>161925</xdr:rowOff>
        </xdr:from>
        <xdr:to>
          <xdr:col>6</xdr:col>
          <xdr:colOff>161925</xdr:colOff>
          <xdr:row>19</xdr:row>
          <xdr:rowOff>38100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866775</xdr:colOff>
          <xdr:row>25</xdr:row>
          <xdr:rowOff>152400</xdr:rowOff>
        </xdr:from>
        <xdr:to>
          <xdr:col>6</xdr:col>
          <xdr:colOff>161925</xdr:colOff>
          <xdr:row>27</xdr:row>
          <xdr:rowOff>28575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4</xdr:col>
      <xdr:colOff>971550</xdr:colOff>
      <xdr:row>0</xdr:row>
      <xdr:rowOff>104316</xdr:rowOff>
    </xdr:from>
    <xdr:to>
      <xdr:col>6</xdr:col>
      <xdr:colOff>228600</xdr:colOff>
      <xdr:row>0</xdr:row>
      <xdr:rowOff>591309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81550" y="104316"/>
          <a:ext cx="1790700" cy="47175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19050" y="0"/>
    <xdr:ext cx="9467850" cy="6191250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tabColor indexed="55"/>
    <pageSetUpPr autoPageBreaks="0" fitToPage="1"/>
  </sheetPr>
  <dimension ref="A1:N57"/>
  <sheetViews>
    <sheetView showGridLines="0" showRowColHeaders="0" tabSelected="1" workbookViewId="0">
      <selection activeCell="B5" sqref="B5"/>
    </sheetView>
  </sheetViews>
  <sheetFormatPr baseColWidth="10" defaultColWidth="11" defaultRowHeight="12.75" outlineLevelRow="3" x14ac:dyDescent="0.2"/>
  <cols>
    <col min="1" max="1" width="3.125" style="1" customWidth="1"/>
    <col min="2" max="2" width="13.625" style="1" customWidth="1"/>
    <col min="3" max="3" width="19.625" style="1" customWidth="1"/>
    <col min="4" max="4" width="13.625" style="1" customWidth="1"/>
    <col min="5" max="5" width="19.625" style="1" customWidth="1"/>
    <col min="6" max="6" width="13.625" style="4" customWidth="1"/>
    <col min="7" max="7" width="3.125" style="1" customWidth="1"/>
    <col min="8" max="8" width="10.75" style="1" customWidth="1"/>
    <col min="9" max="9" width="10.25" style="1" hidden="1" customWidth="1"/>
    <col min="10" max="11" width="10.25" style="9" hidden="1" customWidth="1"/>
    <col min="12" max="12" width="10.25" style="1" hidden="1" customWidth="1"/>
    <col min="13" max="13" width="11" style="1"/>
    <col min="14" max="14" width="9.25" style="1" bestFit="1" customWidth="1"/>
    <col min="15" max="16384" width="11" style="1"/>
  </cols>
  <sheetData>
    <row r="1" spans="1:11" ht="51" customHeight="1" thickBot="1" x14ac:dyDescent="0.25">
      <c r="A1" s="46"/>
      <c r="B1" s="121" t="s">
        <v>151</v>
      </c>
      <c r="C1" s="121"/>
      <c r="D1" s="121"/>
      <c r="E1" s="121"/>
      <c r="F1" s="46"/>
      <c r="G1" s="47"/>
      <c r="K1" s="11"/>
    </row>
    <row r="2" spans="1:11" ht="31.5" customHeight="1" x14ac:dyDescent="0.25">
      <c r="B2" s="36" t="s">
        <v>14</v>
      </c>
      <c r="C2" s="50"/>
      <c r="D2" s="50"/>
      <c r="E2" s="48"/>
      <c r="F2" s="26"/>
      <c r="G2" s="8"/>
      <c r="K2" s="11"/>
    </row>
    <row r="3" spans="1:11" ht="21" customHeight="1" x14ac:dyDescent="0.25">
      <c r="B3" s="36" t="s">
        <v>12</v>
      </c>
      <c r="C3" s="50"/>
      <c r="D3" s="50"/>
      <c r="E3" s="48"/>
      <c r="F3" s="26"/>
      <c r="G3" s="8"/>
      <c r="K3" s="11"/>
    </row>
    <row r="4" spans="1:11" ht="14.25" customHeight="1" x14ac:dyDescent="0.25">
      <c r="B4" s="48"/>
      <c r="C4" s="48"/>
      <c r="D4" s="48"/>
      <c r="E4" s="48"/>
      <c r="F4" s="26"/>
      <c r="G4" s="8"/>
      <c r="K4" s="11"/>
    </row>
    <row r="5" spans="1:11" ht="13.5" customHeight="1" x14ac:dyDescent="0.2">
      <c r="B5" s="57" t="s">
        <v>22</v>
      </c>
      <c r="C5" s="51"/>
      <c r="D5" s="38"/>
      <c r="E5" s="23"/>
      <c r="F5" s="26"/>
      <c r="G5" s="8"/>
      <c r="K5" s="11"/>
    </row>
    <row r="6" spans="1:11" ht="13.5" customHeight="1" x14ac:dyDescent="0.2">
      <c r="B6" s="37" t="s">
        <v>21</v>
      </c>
      <c r="C6" s="37"/>
      <c r="D6" s="37"/>
      <c r="E6" s="27"/>
      <c r="F6" s="26"/>
      <c r="G6" s="8"/>
      <c r="K6" s="11"/>
    </row>
    <row r="7" spans="1:11" ht="13.5" customHeight="1" x14ac:dyDescent="0.2">
      <c r="B7" s="57" t="s">
        <v>22</v>
      </c>
      <c r="C7" s="51"/>
      <c r="D7" s="70" t="str">
        <f>IF(B7="TT.MM.JJJJ"," ",EDATE(B7,32))</f>
        <v xml:space="preserve"> </v>
      </c>
      <c r="E7" s="31"/>
      <c r="F7" s="70" t="str">
        <f>IF(B7="TT.MM.JJJJ"," ",EDATE(B7,36))</f>
        <v xml:space="preserve"> </v>
      </c>
      <c r="G7" s="8"/>
      <c r="I7" s="56"/>
      <c r="K7" s="11"/>
    </row>
    <row r="8" spans="1:11" ht="13.5" customHeight="1" x14ac:dyDescent="0.2">
      <c r="B8" s="37" t="s">
        <v>13</v>
      </c>
      <c r="C8" s="37"/>
      <c r="D8" s="71" t="s">
        <v>65</v>
      </c>
      <c r="E8" s="27"/>
      <c r="F8" s="71" t="s">
        <v>66</v>
      </c>
      <c r="G8" s="8"/>
      <c r="I8" s="4"/>
      <c r="K8" s="11"/>
    </row>
    <row r="9" spans="1:11" ht="13.5" customHeight="1" x14ac:dyDescent="0.2">
      <c r="B9" s="3"/>
      <c r="C9" s="3"/>
      <c r="D9" s="3"/>
      <c r="E9" s="3"/>
      <c r="F9" s="26"/>
      <c r="G9" s="8"/>
      <c r="K9" s="11"/>
    </row>
    <row r="10" spans="1:11" s="7" customFormat="1" ht="13.5" customHeight="1" x14ac:dyDescent="0.2">
      <c r="B10" s="38" t="s">
        <v>11</v>
      </c>
      <c r="C10" s="38"/>
      <c r="D10" s="38"/>
      <c r="E10" s="23"/>
      <c r="F10" s="4"/>
      <c r="G10" s="1"/>
      <c r="J10" s="10"/>
      <c r="K10" s="11"/>
    </row>
    <row r="11" spans="1:11" s="7" customFormat="1" ht="13.5" customHeight="1" x14ac:dyDescent="0.2">
      <c r="B11" s="22"/>
      <c r="C11" s="22"/>
      <c r="D11" s="22"/>
      <c r="E11" s="22"/>
      <c r="F11" s="4"/>
      <c r="G11" s="1"/>
      <c r="J11" s="10"/>
      <c r="K11" s="11"/>
    </row>
    <row r="12" spans="1:11" s="7" customFormat="1" ht="13.5" customHeight="1" x14ac:dyDescent="0.2">
      <c r="B12" s="20" t="s">
        <v>40</v>
      </c>
      <c r="C12" s="20"/>
      <c r="D12" s="20"/>
      <c r="E12" s="3"/>
      <c r="F12" s="29"/>
      <c r="G12" s="1"/>
      <c r="J12" s="10"/>
      <c r="K12" s="35" t="b">
        <v>0</v>
      </c>
    </row>
    <row r="13" spans="1:11" s="7" customFormat="1" ht="13.5" customHeight="1" x14ac:dyDescent="0.2">
      <c r="B13" s="20" t="s">
        <v>39</v>
      </c>
      <c r="C13" s="20"/>
      <c r="D13" s="20"/>
      <c r="E13" s="3"/>
      <c r="F13" s="30"/>
      <c r="G13" s="1"/>
      <c r="J13" s="10"/>
      <c r="K13" s="34" t="b">
        <v>0</v>
      </c>
    </row>
    <row r="14" spans="1:11" s="7" customFormat="1" ht="13.5" customHeight="1" x14ac:dyDescent="0.2">
      <c r="B14" s="20" t="s">
        <v>33</v>
      </c>
      <c r="C14" s="20"/>
      <c r="D14" s="20"/>
      <c r="E14" s="3"/>
      <c r="F14" s="30"/>
      <c r="G14" s="1"/>
      <c r="J14" s="10"/>
      <c r="K14" s="34" t="b">
        <v>0</v>
      </c>
    </row>
    <row r="15" spans="1:11" s="7" customFormat="1" ht="13.5" customHeight="1" x14ac:dyDescent="0.2">
      <c r="B15" s="53" t="s">
        <v>32</v>
      </c>
      <c r="C15" s="20"/>
      <c r="D15" s="20"/>
      <c r="E15" s="3"/>
      <c r="F15" s="30"/>
      <c r="G15" s="1"/>
      <c r="J15" s="10"/>
      <c r="K15" s="34"/>
    </row>
    <row r="16" spans="1:11" s="7" customFormat="1" ht="13.5" customHeight="1" x14ac:dyDescent="0.2">
      <c r="B16" s="53" t="s">
        <v>34</v>
      </c>
      <c r="C16" s="20"/>
      <c r="D16" s="20"/>
      <c r="E16" s="3"/>
      <c r="F16" s="30"/>
      <c r="G16" s="1"/>
      <c r="J16" s="10"/>
      <c r="K16" s="34"/>
    </row>
    <row r="17" spans="1:14" s="7" customFormat="1" ht="13.5" customHeight="1" x14ac:dyDescent="0.2">
      <c r="B17" s="53" t="s">
        <v>35</v>
      </c>
      <c r="C17" s="20"/>
      <c r="D17" s="20"/>
      <c r="E17" s="3"/>
      <c r="F17" s="30"/>
      <c r="G17" s="1"/>
      <c r="J17" s="10"/>
      <c r="K17" s="34"/>
    </row>
    <row r="18" spans="1:14" s="7" customFormat="1" ht="13.5" customHeight="1" x14ac:dyDescent="0.2">
      <c r="B18" s="20"/>
      <c r="C18" s="20"/>
      <c r="D18" s="20"/>
      <c r="E18" s="3"/>
      <c r="F18" s="30"/>
      <c r="G18" s="1"/>
      <c r="J18" s="10"/>
      <c r="K18" s="10">
        <f>COUNTIF(K12:K14,TRUE)</f>
        <v>0</v>
      </c>
    </row>
    <row r="19" spans="1:14" s="7" customFormat="1" ht="13.5" customHeight="1" x14ac:dyDescent="0.2">
      <c r="B19" s="20" t="s">
        <v>41</v>
      </c>
      <c r="C19" s="20"/>
      <c r="D19" s="20"/>
      <c r="E19" s="3"/>
      <c r="F19" s="30"/>
      <c r="G19" s="1"/>
      <c r="J19" s="10"/>
      <c r="K19" s="34" t="b">
        <v>0</v>
      </c>
    </row>
    <row r="20" spans="1:14" s="7" customFormat="1" ht="13.5" customHeight="1" x14ac:dyDescent="0.2">
      <c r="B20" s="2"/>
      <c r="C20" s="2"/>
      <c r="D20" s="2"/>
      <c r="E20" s="2"/>
      <c r="F20" s="30"/>
      <c r="J20" s="10"/>
    </row>
    <row r="21" spans="1:14" s="7" customFormat="1" ht="13.5" customHeight="1" x14ac:dyDescent="0.2">
      <c r="B21" s="54" t="s">
        <v>36</v>
      </c>
      <c r="C21" s="38"/>
      <c r="D21" s="38"/>
      <c r="E21" s="23"/>
      <c r="F21" s="42"/>
      <c r="G21" s="7" t="s">
        <v>31</v>
      </c>
      <c r="J21" s="10"/>
      <c r="K21" s="10"/>
    </row>
    <row r="22" spans="1:14" s="7" customFormat="1" ht="13.5" customHeight="1" x14ac:dyDescent="0.2">
      <c r="B22" s="55" t="s">
        <v>63</v>
      </c>
      <c r="C22" s="38"/>
      <c r="D22" s="38"/>
      <c r="E22" s="23"/>
      <c r="F22" s="23"/>
      <c r="J22" s="10"/>
      <c r="K22" s="10"/>
    </row>
    <row r="23" spans="1:14" s="7" customFormat="1" ht="13.5" customHeight="1" x14ac:dyDescent="0.2">
      <c r="B23" s="39"/>
      <c r="C23" s="38"/>
      <c r="D23" s="38"/>
      <c r="E23" s="23"/>
      <c r="F23" s="23"/>
      <c r="J23" s="10"/>
      <c r="K23" s="10"/>
    </row>
    <row r="24" spans="1:14" s="7" customFormat="1" ht="13.5" customHeight="1" x14ac:dyDescent="0.2">
      <c r="B24" s="54" t="s">
        <v>62</v>
      </c>
      <c r="C24" s="38"/>
      <c r="D24" s="38"/>
      <c r="E24" s="23"/>
      <c r="F24" s="43"/>
      <c r="H24" s="5"/>
      <c r="J24" s="33">
        <v>1</v>
      </c>
      <c r="K24" s="7">
        <f>VLOOKUP(J24,Festivals!D4:E123,2,FALSE)</f>
        <v>0</v>
      </c>
    </row>
    <row r="25" spans="1:14" s="7" customFormat="1" ht="13.5" customHeight="1" x14ac:dyDescent="0.2">
      <c r="B25" s="55" t="s">
        <v>61</v>
      </c>
      <c r="C25" s="39"/>
      <c r="D25" s="39"/>
      <c r="E25" s="28"/>
      <c r="G25" s="8"/>
      <c r="K25" s="10"/>
    </row>
    <row r="26" spans="1:14" s="7" customFormat="1" ht="13.5" customHeight="1" x14ac:dyDescent="0.2">
      <c r="B26" s="55"/>
      <c r="C26" s="39"/>
      <c r="D26" s="39"/>
      <c r="E26" s="28"/>
      <c r="G26" s="8"/>
      <c r="K26" s="10"/>
    </row>
    <row r="27" spans="1:14" s="7" customFormat="1" ht="13.5" customHeight="1" x14ac:dyDescent="0.2">
      <c r="B27" s="54" t="s">
        <v>81</v>
      </c>
      <c r="C27" s="39"/>
      <c r="D27" s="39"/>
      <c r="E27" s="28"/>
      <c r="G27" s="8"/>
      <c r="K27" s="33" t="b">
        <v>0</v>
      </c>
    </row>
    <row r="28" spans="1:14" s="7" customFormat="1" ht="13.5" customHeight="1" x14ac:dyDescent="0.2">
      <c r="A28" s="97"/>
      <c r="B28" s="98"/>
      <c r="C28" s="99"/>
      <c r="D28" s="99"/>
      <c r="E28" s="100"/>
      <c r="F28" s="97"/>
      <c r="G28" s="101"/>
      <c r="K28" s="10"/>
    </row>
    <row r="29" spans="1:14" s="7" customFormat="1" ht="13.5" customHeight="1" x14ac:dyDescent="0.2">
      <c r="A29" s="3"/>
      <c r="B29" s="3"/>
      <c r="C29" s="3"/>
      <c r="D29" s="3"/>
      <c r="E29" s="3"/>
      <c r="F29" s="3"/>
      <c r="G29" s="8"/>
      <c r="J29" s="10"/>
      <c r="K29" s="10"/>
      <c r="N29" s="5"/>
    </row>
    <row r="30" spans="1:14" s="7" customFormat="1" ht="13.5" customHeight="1" x14ac:dyDescent="0.2">
      <c r="B30" s="38" t="s">
        <v>0</v>
      </c>
      <c r="C30" s="38"/>
      <c r="D30" s="38"/>
      <c r="E30" s="23"/>
      <c r="F30" s="5"/>
      <c r="J30" s="10"/>
      <c r="K30" s="10"/>
      <c r="N30" s="6"/>
    </row>
    <row r="31" spans="1:14" s="7" customFormat="1" ht="13.5" customHeight="1" x14ac:dyDescent="0.2">
      <c r="B31" s="20" t="str">
        <f>IF(K18=0,"unzureichende Voraussetzungen",IF(K18=1,"ausschließlich wirtschaftlicher Erfolg","wirtschaftlicher Erfolg"))</f>
        <v>unzureichende Voraussetzungen</v>
      </c>
      <c r="C31" s="20"/>
      <c r="D31" s="20"/>
      <c r="E31" s="3"/>
      <c r="F31" s="44">
        <f>IF(OR(F21&lt;=0,K18=0),0,IF(K18=1,IF(F21&lt;80000,0,F21),IF(K18&gt;1,F21)))</f>
        <v>0</v>
      </c>
      <c r="J31" s="10"/>
      <c r="K31" s="10"/>
    </row>
    <row r="32" spans="1:14" ht="13.5" customHeight="1" x14ac:dyDescent="0.2">
      <c r="B32" s="20" t="str">
        <f>IF(K18&gt;1,"künstlerischer Erfolg","unzureichende Voraussetzungen")</f>
        <v>unzureichende Voraussetzungen</v>
      </c>
      <c r="C32" s="20"/>
      <c r="D32" s="20"/>
      <c r="E32" s="3"/>
      <c r="F32" s="45">
        <f>IF(K18&lt;2,0,K24)</f>
        <v>0</v>
      </c>
      <c r="G32" s="7"/>
    </row>
    <row r="33" spans="1:10" ht="13.5" customHeight="1" x14ac:dyDescent="0.2">
      <c r="B33" s="3"/>
      <c r="C33" s="3"/>
      <c r="D33" s="3"/>
      <c r="E33" s="3"/>
      <c r="F33" s="44"/>
      <c r="G33" s="7"/>
    </row>
    <row r="34" spans="1:10" ht="13.5" customHeight="1" x14ac:dyDescent="0.2">
      <c r="B34" s="54" t="s">
        <v>64</v>
      </c>
      <c r="C34" s="38"/>
      <c r="D34" s="38"/>
      <c r="E34" s="23"/>
      <c r="F34" s="44">
        <f>IF(SUM(F31:F32)&gt;260000,260000,IF(AND(K19=TRUE,K18&gt;1,OR(AND(F32=0,F31&gt;=20000,F31&lt;40000),AND(F32=30000,F31&gt;=5000,F31&lt;10000))),40000,F31+F32))</f>
        <v>0</v>
      </c>
      <c r="G34" s="5"/>
    </row>
    <row r="35" spans="1:10" ht="13.5" customHeight="1" x14ac:dyDescent="0.2">
      <c r="B35" s="20"/>
      <c r="C35" s="20"/>
      <c r="D35" s="20"/>
      <c r="E35" s="20"/>
      <c r="F35" s="44"/>
      <c r="G35" s="7"/>
    </row>
    <row r="36" spans="1:10" ht="21" customHeight="1" x14ac:dyDescent="0.2">
      <c r="A36" s="102"/>
      <c r="B36" s="103" t="s">
        <v>1</v>
      </c>
      <c r="C36" s="103"/>
      <c r="D36" s="103"/>
      <c r="E36" s="104"/>
      <c r="F36" s="105">
        <f>IF(F34&lt;40000,0,IF(F34=40000,300000,IF(F34&lt;=260000,300000+(F34-40000)*500000/220000)))</f>
        <v>0</v>
      </c>
      <c r="G36" s="106"/>
    </row>
    <row r="37" spans="1:10" ht="21" customHeight="1" x14ac:dyDescent="0.2">
      <c r="B37" s="94" t="str">
        <f>IF(K27=TRUE,B44,"")</f>
        <v/>
      </c>
      <c r="C37" s="95"/>
      <c r="D37" s="95"/>
      <c r="E37" s="95"/>
      <c r="F37" s="96" t="str">
        <f>IF(K27=TRUE,F36*10%,"")</f>
        <v/>
      </c>
    </row>
    <row r="38" spans="1:10" ht="21" customHeight="1" outlineLevel="3" x14ac:dyDescent="0.2">
      <c r="B38" s="107" t="str">
        <f>IF(K27=TRUE,B45,"")</f>
        <v/>
      </c>
      <c r="F38" s="108" t="str">
        <f>IF(K27=TRUE,SUM(F36:F37),"")</f>
        <v/>
      </c>
    </row>
    <row r="39" spans="1:10" ht="13.5" customHeight="1" outlineLevel="1" x14ac:dyDescent="0.2"/>
    <row r="40" spans="1:10" ht="13.5" customHeight="1" x14ac:dyDescent="0.2">
      <c r="B40" s="1" t="s">
        <v>37</v>
      </c>
    </row>
    <row r="41" spans="1:10" ht="13.5" customHeight="1" x14ac:dyDescent="0.2">
      <c r="B41" s="1" t="s">
        <v>38</v>
      </c>
      <c r="C41" s="21"/>
      <c r="D41" s="21"/>
      <c r="E41" s="21"/>
    </row>
    <row r="42" spans="1:10" x14ac:dyDescent="0.2">
      <c r="F42" s="12"/>
      <c r="G42" s="12"/>
    </row>
    <row r="43" spans="1:10" hidden="1" x14ac:dyDescent="0.2"/>
    <row r="44" spans="1:10" ht="15" hidden="1" thickBot="1" x14ac:dyDescent="0.25">
      <c r="B44" s="92" t="s">
        <v>80</v>
      </c>
      <c r="F44" s="93"/>
    </row>
    <row r="45" spans="1:10" ht="16.5" hidden="1" thickTop="1" thickBot="1" x14ac:dyDescent="0.25">
      <c r="A45" s="40"/>
      <c r="B45" s="41" t="s">
        <v>82</v>
      </c>
      <c r="C45" s="41"/>
      <c r="D45" s="41"/>
      <c r="E45" s="24"/>
      <c r="F45" s="49"/>
      <c r="G45" s="25"/>
    </row>
    <row r="46" spans="1:10" hidden="1" x14ac:dyDescent="0.2"/>
    <row r="47" spans="1:10" x14ac:dyDescent="0.2">
      <c r="B47" s="4"/>
      <c r="C47" s="4"/>
      <c r="D47" s="4"/>
      <c r="E47" s="4"/>
      <c r="G47" s="4"/>
      <c r="H47" s="4"/>
      <c r="J47" s="4"/>
    </row>
    <row r="48" spans="1:10" x14ac:dyDescent="0.2">
      <c r="B48" s="4"/>
      <c r="C48" s="4"/>
      <c r="D48" s="4"/>
      <c r="E48" s="4"/>
      <c r="G48" s="4"/>
      <c r="H48" s="4"/>
      <c r="J48" s="4"/>
    </row>
    <row r="49" spans="2:10" x14ac:dyDescent="0.2">
      <c r="B49" s="4"/>
      <c r="C49" s="4"/>
      <c r="D49" s="4"/>
      <c r="E49" s="4"/>
      <c r="G49" s="4"/>
      <c r="H49" s="4"/>
      <c r="J49" s="4"/>
    </row>
    <row r="50" spans="2:10" x14ac:dyDescent="0.2">
      <c r="B50" s="4"/>
      <c r="C50" s="4"/>
      <c r="D50" s="4"/>
      <c r="E50" s="4"/>
      <c r="G50" s="4"/>
      <c r="H50" s="4"/>
      <c r="I50" s="4"/>
      <c r="J50" s="4"/>
    </row>
    <row r="51" spans="2:10" x14ac:dyDescent="0.2">
      <c r="B51" s="4"/>
      <c r="C51" s="4"/>
      <c r="D51" s="4"/>
      <c r="E51" s="4"/>
      <c r="G51" s="4"/>
      <c r="H51" s="4"/>
      <c r="I51" s="4"/>
      <c r="J51" s="4"/>
    </row>
    <row r="52" spans="2:10" x14ac:dyDescent="0.2">
      <c r="B52" s="4"/>
      <c r="C52" s="4"/>
      <c r="D52" s="4"/>
      <c r="E52" s="4"/>
      <c r="G52" s="4"/>
      <c r="H52" s="4"/>
      <c r="I52" s="4"/>
      <c r="J52" s="4"/>
    </row>
    <row r="53" spans="2:10" x14ac:dyDescent="0.2">
      <c r="B53" s="4"/>
      <c r="C53" s="4"/>
      <c r="D53" s="4"/>
      <c r="E53" s="4"/>
      <c r="G53" s="4"/>
      <c r="H53" s="4"/>
      <c r="I53" s="4"/>
      <c r="J53" s="4"/>
    </row>
    <row r="54" spans="2:10" x14ac:dyDescent="0.2">
      <c r="B54" s="4"/>
      <c r="C54" s="4"/>
      <c r="D54" s="4"/>
      <c r="E54" s="4"/>
      <c r="G54" s="4"/>
      <c r="H54" s="4"/>
      <c r="I54" s="4"/>
      <c r="J54" s="4"/>
    </row>
    <row r="55" spans="2:10" x14ac:dyDescent="0.2">
      <c r="I55" s="4"/>
    </row>
    <row r="56" spans="2:10" x14ac:dyDescent="0.2">
      <c r="I56" s="4"/>
    </row>
    <row r="57" spans="2:10" x14ac:dyDescent="0.2">
      <c r="I57" s="4"/>
    </row>
  </sheetData>
  <sheetProtection algorithmName="SHA-512" hashValue="ACNfhW2bufjrW9jJLY5/sl1qErC6rF4tAZ2m9E/H5oDcFL3A9s4LLe/I0bhu0NfFBIfc4lCpFfUYTmPsL1HTIg==" saltValue="eAm2InMPZBpo2YpRW4f9/A==" spinCount="100000" sheet="1" objects="1" scenarios="1" selectLockedCells="1"/>
  <protectedRanges>
    <protectedRange sqref="F2:G4 H8 J8" name="Bereich1"/>
  </protectedRanges>
  <mergeCells count="1">
    <mergeCell ref="B1:E1"/>
  </mergeCells>
  <phoneticPr fontId="0" type="noConversion"/>
  <conditionalFormatting sqref="C32:E32">
    <cfRule type="cellIs" dxfId="6" priority="15" stopIfTrue="1" operator="equal">
      <formula>"unzureichende Voraussetzungen"</formula>
    </cfRule>
  </conditionalFormatting>
  <conditionalFormatting sqref="C31:E31">
    <cfRule type="cellIs" dxfId="5" priority="16" stopIfTrue="1" operator="equal">
      <formula>"unzureichende Voraussetzungen"</formula>
    </cfRule>
    <cfRule type="cellIs" dxfId="4" priority="17" stopIfTrue="1" operator="equal">
      <formula>"ausschließlich wirtschaftlicher Erfolg"</formula>
    </cfRule>
  </conditionalFormatting>
  <conditionalFormatting sqref="B31">
    <cfRule type="cellIs" dxfId="3" priority="3" stopIfTrue="1" operator="equal">
      <formula>"unzureichende Voraussetzungen"</formula>
    </cfRule>
    <cfRule type="cellIs" dxfId="2" priority="4" stopIfTrue="1" operator="equal">
      <formula>"ausschließlich wirtschaftlicher Erfolg"</formula>
    </cfRule>
  </conditionalFormatting>
  <conditionalFormatting sqref="B32">
    <cfRule type="cellIs" dxfId="1" priority="2" stopIfTrue="1" operator="equal">
      <formula>"unzureichende Voraussetzungen"</formula>
    </cfRule>
  </conditionalFormatting>
  <conditionalFormatting sqref="A38:G38">
    <cfRule type="expression" dxfId="0" priority="1">
      <formula>$K$27=TRUE</formula>
    </cfRule>
  </conditionalFormatting>
  <dataValidations count="3">
    <dataValidation operator="greaterThanOrEqual" allowBlank="1" showInputMessage="1" showErrorMessage="1" error="Unter der Mindestbesucherzahl von 5.000 " sqref="F21" xr:uid="{00000000-0002-0000-0000-000000000000}"/>
    <dataValidation showInputMessage="1" showErrorMessage="1" sqref="F32" xr:uid="{00000000-0002-0000-0000-000001000000}"/>
    <dataValidation type="whole" allowBlank="1" showInputMessage="1" showErrorMessage="1" sqref="F31" xr:uid="{00000000-0002-0000-0000-000002000000}">
      <formula1>0</formula1>
      <formula2>260000</formula2>
    </dataValidation>
  </dataValidations>
  <printOptions horizontalCentered="1"/>
  <pageMargins left="0.86614173228346458" right="0.86614173228346458" top="0.98425196850393704" bottom="0.78740157480314965" header="0.51181102362204722" footer="0.51181102362204722"/>
  <pageSetup paperSize="9" scale="85" orientation="portrait" r:id="rId1"/>
  <headerFooter alignWithMargins="0"/>
  <cellWatches>
    <cellWatch r="F31"/>
  </cellWatche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5" r:id="rId4" name="Check Box 11">
              <controlPr locked="0" defaultSize="0" autoFill="0" autoLine="0" autoPict="0">
                <anchor moveWithCells="1">
                  <from>
                    <xdr:col>5</xdr:col>
                    <xdr:colOff>866775</xdr:colOff>
                    <xdr:row>11</xdr:row>
                    <xdr:rowOff>0</xdr:rowOff>
                  </from>
                  <to>
                    <xdr:col>6</xdr:col>
                    <xdr:colOff>161925</xdr:colOff>
                    <xdr:row>12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5" name="Check Box 12">
              <controlPr locked="0" defaultSize="0" autoFill="0" autoLine="0" autoPict="0">
                <anchor moveWithCells="1">
                  <from>
                    <xdr:col>5</xdr:col>
                    <xdr:colOff>866775</xdr:colOff>
                    <xdr:row>12</xdr:row>
                    <xdr:rowOff>161925</xdr:rowOff>
                  </from>
                  <to>
                    <xdr:col>6</xdr:col>
                    <xdr:colOff>161925</xdr:colOff>
                    <xdr:row>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6" name="Check Box 13">
              <controlPr locked="0" defaultSize="0" autoFill="0" autoLine="0" autoPict="0">
                <anchor moveWithCells="1">
                  <from>
                    <xdr:col>5</xdr:col>
                    <xdr:colOff>866775</xdr:colOff>
                    <xdr:row>11</xdr:row>
                    <xdr:rowOff>161925</xdr:rowOff>
                  </from>
                  <to>
                    <xdr:col>6</xdr:col>
                    <xdr:colOff>133350</xdr:colOff>
                    <xdr:row>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7" name="Drop Down 16">
              <controlPr defaultSize="0" autoLine="0" autoPict="0">
                <anchor moveWithCells="1">
                  <from>
                    <xdr:col>3</xdr:col>
                    <xdr:colOff>95250</xdr:colOff>
                    <xdr:row>23</xdr:row>
                    <xdr:rowOff>0</xdr:rowOff>
                  </from>
                  <to>
                    <xdr:col>7</xdr:col>
                    <xdr:colOff>0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8" name="Check Box 19">
              <controlPr locked="0" defaultSize="0" autoFill="0" autoLine="0" autoPict="0">
                <anchor moveWithCells="1">
                  <from>
                    <xdr:col>5</xdr:col>
                    <xdr:colOff>866775</xdr:colOff>
                    <xdr:row>17</xdr:row>
                    <xdr:rowOff>161925</xdr:rowOff>
                  </from>
                  <to>
                    <xdr:col>6</xdr:col>
                    <xdr:colOff>161925</xdr:colOff>
                    <xdr:row>19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9" name="Check Box 20">
              <controlPr locked="0" defaultSize="0" autoFill="0" autoLine="0" autoPict="0">
                <anchor moveWithCells="1">
                  <from>
                    <xdr:col>5</xdr:col>
                    <xdr:colOff>866775</xdr:colOff>
                    <xdr:row>25</xdr:row>
                    <xdr:rowOff>152400</xdr:rowOff>
                  </from>
                  <to>
                    <xdr:col>6</xdr:col>
                    <xdr:colOff>161925</xdr:colOff>
                    <xdr:row>27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4">
    <pageSetUpPr fitToPage="1"/>
  </sheetPr>
  <dimension ref="A1:H125"/>
  <sheetViews>
    <sheetView showGridLines="0" showRowColHeaders="0" workbookViewId="0"/>
  </sheetViews>
  <sheetFormatPr baseColWidth="10" defaultRowHeight="12.75" x14ac:dyDescent="0.2"/>
  <cols>
    <col min="2" max="2" width="23.125" customWidth="1"/>
    <col min="3" max="3" width="89.375" customWidth="1"/>
    <col min="4" max="4" width="3.5" hidden="1" customWidth="1"/>
    <col min="5" max="5" width="7.5" style="14" hidden="1" customWidth="1"/>
    <col min="6" max="6" width="11" hidden="1" customWidth="1"/>
  </cols>
  <sheetData>
    <row r="1" spans="1:6" ht="27" customHeight="1" x14ac:dyDescent="0.25">
      <c r="A1" s="32" t="s">
        <v>6</v>
      </c>
      <c r="D1" s="118" t="s">
        <v>103</v>
      </c>
      <c r="E1" s="119" t="s">
        <v>104</v>
      </c>
    </row>
    <row r="2" spans="1:6" x14ac:dyDescent="0.2">
      <c r="A2" s="63" t="s">
        <v>150</v>
      </c>
    </row>
    <row r="4" spans="1:6" s="67" customFormat="1" ht="19.5" customHeight="1" x14ac:dyDescent="0.2">
      <c r="A4" s="65" t="s">
        <v>20</v>
      </c>
      <c r="B4" s="65" t="s">
        <v>19</v>
      </c>
      <c r="C4" s="65" t="s">
        <v>102</v>
      </c>
      <c r="D4" s="66">
        <v>1</v>
      </c>
      <c r="E4" s="120"/>
    </row>
    <row r="5" spans="1:6" ht="12" customHeight="1" x14ac:dyDescent="0.2">
      <c r="A5" s="122" t="s">
        <v>10</v>
      </c>
      <c r="B5" s="72" t="s">
        <v>42</v>
      </c>
      <c r="C5" s="84" t="s">
        <v>95</v>
      </c>
      <c r="D5" s="66">
        <v>2</v>
      </c>
      <c r="E5" s="120">
        <v>260000</v>
      </c>
      <c r="F5" s="60"/>
    </row>
    <row r="6" spans="1:6" ht="12" customHeight="1" x14ac:dyDescent="0.2">
      <c r="A6" s="123"/>
      <c r="B6" s="73"/>
      <c r="C6" s="85" t="s">
        <v>50</v>
      </c>
      <c r="D6" s="66">
        <v>3</v>
      </c>
      <c r="E6" s="120">
        <v>260000</v>
      </c>
      <c r="F6" s="60"/>
    </row>
    <row r="7" spans="1:6" ht="12" customHeight="1" x14ac:dyDescent="0.2">
      <c r="A7" s="123"/>
      <c r="B7" s="73"/>
      <c r="C7" s="85"/>
      <c r="D7" s="66">
        <v>4</v>
      </c>
      <c r="E7" s="120"/>
      <c r="F7" s="52"/>
    </row>
    <row r="8" spans="1:6" ht="12" customHeight="1" x14ac:dyDescent="0.2">
      <c r="A8" s="123"/>
      <c r="B8" s="75" t="s">
        <v>49</v>
      </c>
      <c r="C8" s="85" t="s">
        <v>26</v>
      </c>
      <c r="D8" s="66">
        <v>5</v>
      </c>
      <c r="E8" s="120">
        <v>220000</v>
      </c>
      <c r="F8" s="68"/>
    </row>
    <row r="9" spans="1:6" ht="12" customHeight="1" x14ac:dyDescent="0.2">
      <c r="A9" s="123"/>
      <c r="B9" s="75"/>
      <c r="C9" s="85" t="s">
        <v>68</v>
      </c>
      <c r="D9" s="66">
        <v>6</v>
      </c>
      <c r="E9" s="120">
        <v>220000</v>
      </c>
      <c r="F9" s="68"/>
    </row>
    <row r="10" spans="1:6" ht="12" customHeight="1" x14ac:dyDescent="0.2">
      <c r="A10" s="123"/>
      <c r="B10" s="75"/>
      <c r="C10" s="85" t="s">
        <v>52</v>
      </c>
      <c r="D10" s="66">
        <v>7</v>
      </c>
      <c r="E10" s="120">
        <v>220000</v>
      </c>
      <c r="F10" s="68"/>
    </row>
    <row r="11" spans="1:6" ht="12" customHeight="1" x14ac:dyDescent="0.2">
      <c r="A11" s="123"/>
      <c r="B11" s="73"/>
      <c r="C11" s="85"/>
      <c r="D11" s="66">
        <v>8</v>
      </c>
      <c r="E11" s="120"/>
    </row>
    <row r="12" spans="1:6" ht="25.5" x14ac:dyDescent="0.2">
      <c r="A12" s="123"/>
      <c r="B12" s="83" t="s">
        <v>83</v>
      </c>
      <c r="C12" s="86" t="s">
        <v>96</v>
      </c>
      <c r="D12" s="66">
        <v>9</v>
      </c>
      <c r="E12" s="120">
        <v>175000</v>
      </c>
      <c r="F12" s="59"/>
    </row>
    <row r="13" spans="1:6" x14ac:dyDescent="0.2">
      <c r="A13" s="123"/>
      <c r="B13" s="83"/>
      <c r="C13" s="86" t="s">
        <v>105</v>
      </c>
      <c r="D13" s="66">
        <v>10</v>
      </c>
      <c r="E13" s="120">
        <v>175000</v>
      </c>
      <c r="F13" s="59"/>
    </row>
    <row r="14" spans="1:6" ht="12" customHeight="1" x14ac:dyDescent="0.2">
      <c r="A14" s="123"/>
      <c r="B14" s="73"/>
      <c r="C14" s="85" t="s">
        <v>57</v>
      </c>
      <c r="D14" s="66">
        <v>11</v>
      </c>
      <c r="E14" s="120">
        <v>175000</v>
      </c>
      <c r="F14" s="59"/>
    </row>
    <row r="15" spans="1:6" ht="12" customHeight="1" x14ac:dyDescent="0.2">
      <c r="A15" s="123"/>
      <c r="B15" s="73"/>
      <c r="C15" s="85" t="s">
        <v>53</v>
      </c>
      <c r="D15" s="66">
        <v>12</v>
      </c>
      <c r="E15" s="120">
        <v>175000</v>
      </c>
      <c r="F15" s="59"/>
    </row>
    <row r="16" spans="1:6" ht="25.5" x14ac:dyDescent="0.2">
      <c r="A16" s="123"/>
      <c r="B16" s="73"/>
      <c r="C16" s="86" t="s">
        <v>84</v>
      </c>
      <c r="D16" s="66">
        <v>13</v>
      </c>
      <c r="E16" s="120">
        <v>175000</v>
      </c>
      <c r="F16" s="59"/>
    </row>
    <row r="17" spans="1:6" ht="12" customHeight="1" x14ac:dyDescent="0.2">
      <c r="A17" s="123"/>
      <c r="B17" s="73"/>
      <c r="C17" s="74"/>
      <c r="D17" s="66">
        <v>14</v>
      </c>
      <c r="E17" s="120"/>
    </row>
    <row r="18" spans="1:6" ht="12" customHeight="1" x14ac:dyDescent="0.2">
      <c r="A18" s="123"/>
      <c r="B18" s="75" t="s">
        <v>43</v>
      </c>
      <c r="C18" s="85" t="s">
        <v>147</v>
      </c>
      <c r="D18" s="66">
        <v>15</v>
      </c>
      <c r="E18" s="120">
        <v>110000</v>
      </c>
      <c r="F18" s="64"/>
    </row>
    <row r="19" spans="1:6" ht="12" customHeight="1" x14ac:dyDescent="0.2">
      <c r="A19" s="123"/>
      <c r="B19" s="73"/>
      <c r="C19" s="85" t="s">
        <v>54</v>
      </c>
      <c r="D19" s="66">
        <v>16</v>
      </c>
      <c r="E19" s="120">
        <v>110000</v>
      </c>
      <c r="F19" s="64"/>
    </row>
    <row r="20" spans="1:6" ht="12" customHeight="1" x14ac:dyDescent="0.2">
      <c r="A20" s="123"/>
      <c r="B20" s="73"/>
      <c r="C20" s="85" t="s">
        <v>27</v>
      </c>
      <c r="D20" s="66">
        <v>17</v>
      </c>
      <c r="E20" s="120">
        <v>110000</v>
      </c>
      <c r="F20" s="64"/>
    </row>
    <row r="21" spans="1:6" ht="12" customHeight="1" x14ac:dyDescent="0.2">
      <c r="A21" s="123"/>
      <c r="B21" s="73"/>
      <c r="C21" s="85" t="s">
        <v>69</v>
      </c>
      <c r="D21" s="66">
        <v>18</v>
      </c>
      <c r="E21" s="120">
        <v>110000</v>
      </c>
      <c r="F21" s="64"/>
    </row>
    <row r="22" spans="1:6" ht="12" customHeight="1" x14ac:dyDescent="0.2">
      <c r="A22" s="123"/>
      <c r="B22" s="73"/>
      <c r="C22" s="85" t="s">
        <v>106</v>
      </c>
      <c r="D22" s="66">
        <v>19</v>
      </c>
      <c r="E22" s="120">
        <v>110000</v>
      </c>
      <c r="F22" s="64"/>
    </row>
    <row r="23" spans="1:6" ht="12" customHeight="1" x14ac:dyDescent="0.2">
      <c r="A23" s="123"/>
      <c r="B23" s="73"/>
      <c r="C23" s="85" t="s">
        <v>55</v>
      </c>
      <c r="D23" s="66">
        <v>20</v>
      </c>
      <c r="E23" s="120">
        <v>110000</v>
      </c>
      <c r="F23" s="64"/>
    </row>
    <row r="24" spans="1:6" ht="12" customHeight="1" x14ac:dyDescent="0.2">
      <c r="A24" s="123"/>
      <c r="B24" s="73"/>
      <c r="C24" s="85" t="s">
        <v>72</v>
      </c>
      <c r="D24" s="66">
        <v>21</v>
      </c>
      <c r="E24" s="120">
        <v>110000</v>
      </c>
      <c r="F24" s="64"/>
    </row>
    <row r="25" spans="1:6" ht="12" customHeight="1" x14ac:dyDescent="0.2">
      <c r="A25" s="123"/>
      <c r="B25" s="73"/>
      <c r="C25" s="85" t="s">
        <v>85</v>
      </c>
      <c r="D25" s="66">
        <v>22</v>
      </c>
      <c r="E25" s="120">
        <v>110000</v>
      </c>
      <c r="F25" s="64"/>
    </row>
    <row r="26" spans="1:6" ht="12" customHeight="1" x14ac:dyDescent="0.2">
      <c r="A26" s="123"/>
      <c r="B26" s="73"/>
      <c r="C26" s="85"/>
      <c r="D26" s="66">
        <v>23</v>
      </c>
      <c r="E26" s="120"/>
    </row>
    <row r="27" spans="1:6" ht="12" customHeight="1" x14ac:dyDescent="0.2">
      <c r="A27" s="123"/>
      <c r="B27" s="83" t="s">
        <v>7</v>
      </c>
      <c r="C27" s="86" t="s">
        <v>107</v>
      </c>
      <c r="D27" s="66">
        <v>24</v>
      </c>
      <c r="E27" s="120">
        <v>60000</v>
      </c>
      <c r="F27" s="61"/>
    </row>
    <row r="28" spans="1:6" ht="12" customHeight="1" x14ac:dyDescent="0.2">
      <c r="A28" s="123"/>
      <c r="B28" s="83"/>
      <c r="C28" s="86" t="s">
        <v>108</v>
      </c>
      <c r="D28" s="66">
        <v>25</v>
      </c>
      <c r="E28" s="120">
        <v>60000</v>
      </c>
      <c r="F28" s="61"/>
    </row>
    <row r="29" spans="1:6" ht="12" customHeight="1" x14ac:dyDescent="0.2">
      <c r="A29" s="123"/>
      <c r="B29" s="73"/>
      <c r="C29" s="85" t="s">
        <v>25</v>
      </c>
      <c r="D29" s="66">
        <v>26</v>
      </c>
      <c r="E29" s="120">
        <v>60000</v>
      </c>
      <c r="F29" s="61"/>
    </row>
    <row r="30" spans="1:6" ht="12" customHeight="1" x14ac:dyDescent="0.2">
      <c r="A30" s="123"/>
      <c r="B30" s="73"/>
      <c r="C30" s="85" t="s">
        <v>109</v>
      </c>
      <c r="D30" s="66">
        <v>27</v>
      </c>
      <c r="E30" s="120">
        <v>60000</v>
      </c>
      <c r="F30" s="61"/>
    </row>
    <row r="31" spans="1:6" ht="12" customHeight="1" x14ac:dyDescent="0.2">
      <c r="A31" s="123"/>
      <c r="B31" s="73"/>
      <c r="C31" s="85" t="s">
        <v>110</v>
      </c>
      <c r="D31" s="66">
        <v>28</v>
      </c>
      <c r="E31" s="120">
        <v>60000</v>
      </c>
      <c r="F31" s="61"/>
    </row>
    <row r="32" spans="1:6" ht="12" customHeight="1" x14ac:dyDescent="0.2">
      <c r="A32" s="123"/>
      <c r="B32" s="73"/>
      <c r="C32" s="85" t="s">
        <v>73</v>
      </c>
      <c r="D32" s="66">
        <v>29</v>
      </c>
      <c r="E32" s="120">
        <v>60000</v>
      </c>
      <c r="F32" s="61"/>
    </row>
    <row r="33" spans="1:8" ht="12" customHeight="1" x14ac:dyDescent="0.2">
      <c r="A33" s="123"/>
      <c r="B33" s="73"/>
      <c r="C33" s="85" t="s">
        <v>111</v>
      </c>
      <c r="D33" s="66">
        <v>30</v>
      </c>
      <c r="E33" s="120">
        <v>60000</v>
      </c>
      <c r="F33" s="61"/>
    </row>
    <row r="34" spans="1:8" ht="12" customHeight="1" x14ac:dyDescent="0.2">
      <c r="A34" s="123"/>
      <c r="B34" s="73"/>
      <c r="C34" s="85" t="s">
        <v>70</v>
      </c>
      <c r="D34" s="66">
        <v>31</v>
      </c>
      <c r="E34" s="120">
        <v>60000</v>
      </c>
      <c r="F34" s="61"/>
    </row>
    <row r="35" spans="1:8" x14ac:dyDescent="0.2">
      <c r="A35" s="123"/>
      <c r="B35" s="73"/>
      <c r="C35" s="86" t="s">
        <v>112</v>
      </c>
      <c r="D35" s="66">
        <v>32</v>
      </c>
      <c r="E35" s="120">
        <v>60000</v>
      </c>
      <c r="F35" s="61"/>
    </row>
    <row r="36" spans="1:8" x14ac:dyDescent="0.2">
      <c r="A36" s="123"/>
      <c r="B36" s="73"/>
      <c r="C36" s="86"/>
      <c r="D36" s="66">
        <v>33</v>
      </c>
      <c r="E36" s="120"/>
    </row>
    <row r="37" spans="1:8" x14ac:dyDescent="0.2">
      <c r="A37" s="123"/>
      <c r="B37" s="83" t="s">
        <v>86</v>
      </c>
      <c r="C37" s="86" t="s">
        <v>113</v>
      </c>
      <c r="D37" s="66">
        <v>34</v>
      </c>
      <c r="E37" s="120">
        <v>40000</v>
      </c>
      <c r="F37" s="111"/>
    </row>
    <row r="38" spans="1:8" ht="25.5" x14ac:dyDescent="0.2">
      <c r="A38" s="123"/>
      <c r="B38" s="83"/>
      <c r="C38" s="86" t="s">
        <v>114</v>
      </c>
      <c r="D38" s="66">
        <v>35</v>
      </c>
      <c r="E38" s="120">
        <v>40000</v>
      </c>
      <c r="F38" s="111"/>
    </row>
    <row r="39" spans="1:8" x14ac:dyDescent="0.2">
      <c r="A39" s="123"/>
      <c r="B39" s="83"/>
      <c r="C39" s="86" t="s">
        <v>71</v>
      </c>
      <c r="D39" s="66">
        <v>36</v>
      </c>
      <c r="E39" s="120">
        <v>40000</v>
      </c>
      <c r="F39" s="111"/>
    </row>
    <row r="40" spans="1:8" x14ac:dyDescent="0.2">
      <c r="A40" s="123"/>
      <c r="B40" s="73"/>
      <c r="C40" s="86" t="s">
        <v>115</v>
      </c>
      <c r="D40" s="66">
        <v>37</v>
      </c>
      <c r="E40" s="120">
        <v>40000</v>
      </c>
      <c r="F40" s="111"/>
    </row>
    <row r="41" spans="1:8" x14ac:dyDescent="0.2">
      <c r="A41" s="123"/>
      <c r="B41" s="73"/>
      <c r="C41" s="86" t="s">
        <v>116</v>
      </c>
      <c r="D41" s="66">
        <v>38</v>
      </c>
      <c r="E41" s="120">
        <v>40000</v>
      </c>
      <c r="F41" s="111"/>
    </row>
    <row r="42" spans="1:8" x14ac:dyDescent="0.2">
      <c r="A42" s="123"/>
      <c r="B42" s="73"/>
      <c r="C42" s="86" t="s">
        <v>87</v>
      </c>
      <c r="D42" s="66">
        <v>39</v>
      </c>
      <c r="E42" s="120">
        <v>40000</v>
      </c>
      <c r="F42" s="111"/>
    </row>
    <row r="43" spans="1:8" x14ac:dyDescent="0.2">
      <c r="A43" s="123"/>
      <c r="B43" s="73"/>
      <c r="C43" s="86" t="s">
        <v>117</v>
      </c>
      <c r="D43" s="66">
        <v>40</v>
      </c>
      <c r="E43" s="120">
        <v>40000</v>
      </c>
      <c r="F43" s="111"/>
    </row>
    <row r="44" spans="1:8" x14ac:dyDescent="0.2">
      <c r="A44" s="123"/>
      <c r="B44" s="73"/>
      <c r="C44" s="86" t="s">
        <v>118</v>
      </c>
      <c r="D44" s="66">
        <v>41</v>
      </c>
      <c r="E44" s="120">
        <v>40000</v>
      </c>
      <c r="F44" s="111"/>
    </row>
    <row r="45" spans="1:8" x14ac:dyDescent="0.2">
      <c r="A45" s="123"/>
      <c r="B45" s="73"/>
      <c r="C45" s="86" t="s">
        <v>44</v>
      </c>
      <c r="D45" s="66">
        <v>42</v>
      </c>
      <c r="E45" s="120">
        <v>40000</v>
      </c>
      <c r="F45" s="111"/>
    </row>
    <row r="46" spans="1:8" x14ac:dyDescent="0.2">
      <c r="A46" s="123"/>
      <c r="B46" s="73"/>
      <c r="C46" s="86"/>
      <c r="D46" s="66">
        <v>43</v>
      </c>
      <c r="E46" s="120"/>
      <c r="F46" s="52"/>
    </row>
    <row r="47" spans="1:8" ht="12" customHeight="1" x14ac:dyDescent="0.2">
      <c r="A47" s="123"/>
      <c r="B47" s="73"/>
      <c r="C47" s="112" t="s">
        <v>101</v>
      </c>
      <c r="D47" s="66">
        <v>44</v>
      </c>
      <c r="E47" s="120"/>
      <c r="F47" s="52"/>
      <c r="H47" s="115"/>
    </row>
    <row r="48" spans="1:8" ht="12" customHeight="1" x14ac:dyDescent="0.2">
      <c r="A48" s="123"/>
      <c r="B48" s="75" t="s">
        <v>51</v>
      </c>
      <c r="C48" s="85" t="s">
        <v>67</v>
      </c>
      <c r="D48" s="66">
        <v>45</v>
      </c>
      <c r="E48" s="120">
        <v>220000</v>
      </c>
      <c r="F48" s="68"/>
      <c r="H48" s="115"/>
    </row>
    <row r="49" spans="1:6" ht="12" customHeight="1" x14ac:dyDescent="0.2">
      <c r="A49" s="123"/>
      <c r="B49" s="73"/>
      <c r="C49" s="85"/>
      <c r="D49" s="66">
        <v>46</v>
      </c>
      <c r="E49" s="120"/>
    </row>
    <row r="50" spans="1:6" ht="12" customHeight="1" x14ac:dyDescent="0.2">
      <c r="A50" s="123"/>
      <c r="B50" s="75" t="s">
        <v>45</v>
      </c>
      <c r="C50" s="85" t="s">
        <v>15</v>
      </c>
      <c r="D50" s="66">
        <v>47</v>
      </c>
      <c r="E50" s="120">
        <v>200000</v>
      </c>
      <c r="F50" s="110"/>
    </row>
    <row r="51" spans="1:6" ht="12" customHeight="1" x14ac:dyDescent="0.2">
      <c r="A51" s="123"/>
      <c r="B51" s="73"/>
      <c r="C51" s="85"/>
      <c r="D51" s="66">
        <v>48</v>
      </c>
      <c r="E51" s="120"/>
    </row>
    <row r="52" spans="1:6" ht="12" customHeight="1" x14ac:dyDescent="0.2">
      <c r="A52" s="123"/>
      <c r="B52" s="75" t="s">
        <v>46</v>
      </c>
      <c r="C52" s="85" t="s">
        <v>16</v>
      </c>
      <c r="D52" s="66">
        <v>49</v>
      </c>
      <c r="E52" s="120">
        <v>110000</v>
      </c>
      <c r="F52" s="64"/>
    </row>
    <row r="53" spans="1:6" ht="12" customHeight="1" x14ac:dyDescent="0.2">
      <c r="A53" s="123"/>
      <c r="B53" s="73"/>
      <c r="C53" s="86" t="s">
        <v>74</v>
      </c>
      <c r="D53" s="66">
        <v>50</v>
      </c>
      <c r="E53" s="120">
        <v>110000</v>
      </c>
      <c r="F53" s="64"/>
    </row>
    <row r="54" spans="1:6" ht="12" customHeight="1" x14ac:dyDescent="0.2">
      <c r="A54" s="123"/>
      <c r="B54" s="73"/>
      <c r="C54" s="85" t="s">
        <v>17</v>
      </c>
      <c r="D54" s="66">
        <v>51</v>
      </c>
      <c r="E54" s="120">
        <v>110000</v>
      </c>
      <c r="F54" s="64"/>
    </row>
    <row r="55" spans="1:6" ht="12" customHeight="1" x14ac:dyDescent="0.2">
      <c r="A55" s="123"/>
      <c r="B55" s="73"/>
      <c r="C55" s="85"/>
      <c r="D55" s="66">
        <v>52</v>
      </c>
      <c r="E55" s="120"/>
    </row>
    <row r="56" spans="1:6" ht="12" customHeight="1" x14ac:dyDescent="0.2">
      <c r="A56" s="123"/>
      <c r="B56" s="75" t="s">
        <v>56</v>
      </c>
      <c r="C56" s="85" t="s">
        <v>28</v>
      </c>
      <c r="D56" s="66">
        <v>53</v>
      </c>
      <c r="E56" s="120">
        <v>60000</v>
      </c>
      <c r="F56" s="61"/>
    </row>
    <row r="57" spans="1:6" ht="12" customHeight="1" x14ac:dyDescent="0.2">
      <c r="A57" s="123"/>
      <c r="B57" s="75"/>
      <c r="C57" s="85" t="s">
        <v>97</v>
      </c>
      <c r="D57" s="66">
        <v>54</v>
      </c>
      <c r="E57" s="120">
        <v>60000</v>
      </c>
      <c r="F57" s="61"/>
    </row>
    <row r="58" spans="1:6" ht="12" customHeight="1" x14ac:dyDescent="0.2">
      <c r="A58" s="123"/>
      <c r="B58" s="73"/>
      <c r="C58" s="85"/>
      <c r="D58" s="66">
        <v>55</v>
      </c>
      <c r="E58" s="120"/>
    </row>
    <row r="59" spans="1:6" ht="12" customHeight="1" x14ac:dyDescent="0.2">
      <c r="A59" s="123"/>
      <c r="B59" s="75" t="s">
        <v>9</v>
      </c>
      <c r="C59" s="85" t="s">
        <v>123</v>
      </c>
      <c r="D59" s="66">
        <v>56</v>
      </c>
      <c r="E59" s="120">
        <v>30000</v>
      </c>
      <c r="F59" s="62"/>
    </row>
    <row r="60" spans="1:6" ht="12" customHeight="1" x14ac:dyDescent="0.2">
      <c r="A60" s="123"/>
      <c r="B60" s="75"/>
      <c r="C60" s="85" t="s">
        <v>148</v>
      </c>
      <c r="D60" s="66">
        <v>57</v>
      </c>
      <c r="E60" s="120">
        <v>30000</v>
      </c>
      <c r="F60" s="62"/>
    </row>
    <row r="61" spans="1:6" ht="12" customHeight="1" x14ac:dyDescent="0.2">
      <c r="A61" s="123"/>
      <c r="B61" s="75"/>
      <c r="C61" s="85" t="s">
        <v>125</v>
      </c>
      <c r="D61" s="66">
        <v>58</v>
      </c>
      <c r="E61" s="120">
        <v>30000</v>
      </c>
      <c r="F61" s="62"/>
    </row>
    <row r="62" spans="1:6" ht="12" customHeight="1" x14ac:dyDescent="0.2">
      <c r="A62" s="123"/>
      <c r="B62" s="73"/>
      <c r="C62" s="85" t="s">
        <v>57</v>
      </c>
      <c r="D62" s="66">
        <v>59</v>
      </c>
      <c r="E62" s="120">
        <v>30000</v>
      </c>
      <c r="F62" s="62"/>
    </row>
    <row r="63" spans="1:6" ht="12" customHeight="1" x14ac:dyDescent="0.2">
      <c r="A63" s="123"/>
      <c r="B63" s="73"/>
      <c r="C63" s="85" t="s">
        <v>98</v>
      </c>
      <c r="D63" s="66">
        <v>60</v>
      </c>
      <c r="E63" s="120">
        <v>30000</v>
      </c>
      <c r="F63" s="62"/>
    </row>
    <row r="64" spans="1:6" ht="12" customHeight="1" x14ac:dyDescent="0.2">
      <c r="A64" s="123"/>
      <c r="B64" s="73"/>
      <c r="C64" s="85" t="s">
        <v>88</v>
      </c>
      <c r="D64" s="66">
        <v>61</v>
      </c>
      <c r="E64" s="120">
        <v>30000</v>
      </c>
      <c r="F64" s="62"/>
    </row>
    <row r="65" spans="1:6" ht="12" customHeight="1" x14ac:dyDescent="0.2">
      <c r="A65" s="123"/>
      <c r="B65" s="73"/>
      <c r="C65" s="85" t="s">
        <v>126</v>
      </c>
      <c r="D65" s="66">
        <v>62</v>
      </c>
      <c r="E65" s="120">
        <v>30000</v>
      </c>
      <c r="F65" s="62"/>
    </row>
    <row r="66" spans="1:6" ht="12" customHeight="1" x14ac:dyDescent="0.2">
      <c r="A66" s="123"/>
      <c r="B66" s="73"/>
      <c r="C66" s="85" t="s">
        <v>124</v>
      </c>
      <c r="D66" s="66">
        <v>63</v>
      </c>
      <c r="E66" s="120">
        <v>30000</v>
      </c>
      <c r="F66" s="62"/>
    </row>
    <row r="67" spans="1:6" ht="12" customHeight="1" x14ac:dyDescent="0.2">
      <c r="A67" s="123"/>
      <c r="B67" s="73"/>
      <c r="C67" s="85" t="s">
        <v>76</v>
      </c>
      <c r="D67" s="66">
        <v>64</v>
      </c>
      <c r="E67" s="120">
        <v>30000</v>
      </c>
      <c r="F67" s="62"/>
    </row>
    <row r="68" spans="1:6" ht="12" customHeight="1" x14ac:dyDescent="0.2">
      <c r="A68" s="109"/>
      <c r="B68" s="73"/>
      <c r="C68" s="85" t="s">
        <v>99</v>
      </c>
      <c r="D68" s="66">
        <v>65</v>
      </c>
      <c r="E68" s="120">
        <v>30000</v>
      </c>
      <c r="F68" s="62"/>
    </row>
    <row r="69" spans="1:6" ht="12" customHeight="1" x14ac:dyDescent="0.2">
      <c r="A69" s="69"/>
      <c r="B69" s="76"/>
      <c r="C69" s="87" t="s">
        <v>75</v>
      </c>
      <c r="D69" s="66">
        <v>66</v>
      </c>
      <c r="E69" s="120">
        <v>30000</v>
      </c>
      <c r="F69" s="62"/>
    </row>
    <row r="70" spans="1:6" ht="12" customHeight="1" x14ac:dyDescent="0.2">
      <c r="A70" s="116"/>
      <c r="C70" s="117"/>
      <c r="D70" s="66">
        <v>67</v>
      </c>
      <c r="E70" s="120"/>
      <c r="F70" s="52"/>
    </row>
    <row r="71" spans="1:6" ht="12" customHeight="1" x14ac:dyDescent="0.2">
      <c r="C71" s="114" t="s">
        <v>119</v>
      </c>
      <c r="D71" s="66">
        <v>68</v>
      </c>
      <c r="E71" s="120"/>
    </row>
    <row r="72" spans="1:6" ht="12" customHeight="1" x14ac:dyDescent="0.2">
      <c r="A72" s="122" t="s">
        <v>78</v>
      </c>
      <c r="B72" s="77" t="s">
        <v>42</v>
      </c>
      <c r="C72" s="88" t="s">
        <v>77</v>
      </c>
      <c r="D72" s="66">
        <v>69</v>
      </c>
      <c r="E72" s="120">
        <v>260000</v>
      </c>
      <c r="F72" s="60"/>
    </row>
    <row r="73" spans="1:6" ht="12" customHeight="1" x14ac:dyDescent="0.2">
      <c r="A73" s="123"/>
      <c r="B73" s="79"/>
      <c r="C73" s="89"/>
      <c r="D73" s="66">
        <v>70</v>
      </c>
      <c r="E73" s="120"/>
    </row>
    <row r="74" spans="1:6" ht="12" customHeight="1" x14ac:dyDescent="0.2">
      <c r="A74" s="123"/>
      <c r="B74" s="79" t="s">
        <v>43</v>
      </c>
      <c r="C74" s="89" t="s">
        <v>127</v>
      </c>
      <c r="D74" s="66">
        <v>71</v>
      </c>
      <c r="E74" s="120">
        <v>110000</v>
      </c>
      <c r="F74" s="58"/>
    </row>
    <row r="75" spans="1:6" ht="12" customHeight="1" x14ac:dyDescent="0.2">
      <c r="A75" s="123"/>
      <c r="B75" s="79"/>
      <c r="C75" s="89" t="s">
        <v>149</v>
      </c>
      <c r="D75" s="66">
        <v>72</v>
      </c>
      <c r="E75" s="120">
        <v>110000</v>
      </c>
      <c r="F75" s="58"/>
    </row>
    <row r="76" spans="1:6" ht="12" customHeight="1" x14ac:dyDescent="0.2">
      <c r="A76" s="123"/>
      <c r="B76" s="79"/>
      <c r="C76" s="89" t="s">
        <v>128</v>
      </c>
      <c r="D76" s="66">
        <v>73</v>
      </c>
      <c r="E76" s="120">
        <v>110000</v>
      </c>
      <c r="F76" s="58"/>
    </row>
    <row r="77" spans="1:6" ht="12" customHeight="1" x14ac:dyDescent="0.2">
      <c r="A77" s="123"/>
      <c r="B77" s="78"/>
      <c r="C77" s="89" t="s">
        <v>58</v>
      </c>
      <c r="D77" s="66">
        <v>74</v>
      </c>
      <c r="E77" s="120">
        <v>110000</v>
      </c>
      <c r="F77" s="58"/>
    </row>
    <row r="78" spans="1:6" ht="12" customHeight="1" x14ac:dyDescent="0.2">
      <c r="A78" s="123"/>
      <c r="B78" s="78"/>
      <c r="C78" s="89" t="s">
        <v>129</v>
      </c>
      <c r="D78" s="66">
        <v>75</v>
      </c>
      <c r="E78" s="120">
        <v>110000</v>
      </c>
      <c r="F78" s="58"/>
    </row>
    <row r="79" spans="1:6" ht="12" customHeight="1" x14ac:dyDescent="0.2">
      <c r="A79" s="123"/>
      <c r="B79" s="78"/>
      <c r="C79" s="89"/>
      <c r="D79" s="66">
        <v>76</v>
      </c>
      <c r="E79" s="120"/>
    </row>
    <row r="80" spans="1:6" ht="12" customHeight="1" x14ac:dyDescent="0.2">
      <c r="A80" s="123"/>
      <c r="B80" s="79" t="s">
        <v>7</v>
      </c>
      <c r="C80" s="89" t="s">
        <v>30</v>
      </c>
      <c r="D80" s="66">
        <v>77</v>
      </c>
      <c r="E80" s="120">
        <v>60000</v>
      </c>
      <c r="F80" s="61"/>
    </row>
    <row r="81" spans="1:6" ht="12" customHeight="1" x14ac:dyDescent="0.2">
      <c r="A81" s="123"/>
      <c r="B81" s="79"/>
      <c r="C81" s="89" t="s">
        <v>130</v>
      </c>
      <c r="D81" s="66">
        <v>78</v>
      </c>
      <c r="E81" s="120">
        <v>60000</v>
      </c>
      <c r="F81" s="61"/>
    </row>
    <row r="82" spans="1:6" ht="12" customHeight="1" x14ac:dyDescent="0.2">
      <c r="A82" s="123"/>
      <c r="B82" s="79"/>
      <c r="C82" s="89" t="s">
        <v>131</v>
      </c>
      <c r="D82" s="66">
        <v>79</v>
      </c>
      <c r="E82" s="120">
        <v>60000</v>
      </c>
      <c r="F82" s="61"/>
    </row>
    <row r="83" spans="1:6" ht="12" customHeight="1" x14ac:dyDescent="0.2">
      <c r="A83" s="123"/>
      <c r="B83" s="78"/>
      <c r="C83" s="89" t="s">
        <v>29</v>
      </c>
      <c r="D83" s="66">
        <v>80</v>
      </c>
      <c r="E83" s="120">
        <v>60000</v>
      </c>
      <c r="F83" s="61"/>
    </row>
    <row r="84" spans="1:6" ht="12" customHeight="1" x14ac:dyDescent="0.2">
      <c r="A84" s="123"/>
      <c r="B84" s="78"/>
      <c r="C84" s="89"/>
      <c r="D84" s="66">
        <v>81</v>
      </c>
      <c r="E84" s="120"/>
    </row>
    <row r="85" spans="1:6" ht="12" customHeight="1" x14ac:dyDescent="0.2">
      <c r="A85" s="123"/>
      <c r="B85" s="79" t="s">
        <v>86</v>
      </c>
      <c r="C85" s="89" t="s">
        <v>89</v>
      </c>
      <c r="D85" s="66">
        <v>82</v>
      </c>
      <c r="E85" s="120">
        <v>40000</v>
      </c>
      <c r="F85" s="111"/>
    </row>
    <row r="86" spans="1:6" ht="12" customHeight="1" x14ac:dyDescent="0.2">
      <c r="A86" s="123"/>
      <c r="B86" s="78"/>
      <c r="C86" s="89" t="s">
        <v>90</v>
      </c>
      <c r="D86" s="66">
        <v>83</v>
      </c>
      <c r="E86" s="120">
        <v>40000</v>
      </c>
      <c r="F86" s="111"/>
    </row>
    <row r="87" spans="1:6" ht="12" customHeight="1" x14ac:dyDescent="0.2">
      <c r="A87" s="123"/>
      <c r="B87" s="78"/>
      <c r="C87" s="89" t="s">
        <v>59</v>
      </c>
      <c r="D87" s="66">
        <v>84</v>
      </c>
      <c r="E87" s="120">
        <v>40000</v>
      </c>
      <c r="F87" s="111"/>
    </row>
    <row r="88" spans="1:6" ht="12" customHeight="1" x14ac:dyDescent="0.2">
      <c r="A88" s="123"/>
      <c r="B88" s="78"/>
      <c r="C88" s="89" t="s">
        <v>132</v>
      </c>
      <c r="D88" s="66">
        <v>85</v>
      </c>
      <c r="E88" s="120">
        <v>40000</v>
      </c>
      <c r="F88" s="111"/>
    </row>
    <row r="89" spans="1:6" ht="12" customHeight="1" x14ac:dyDescent="0.2">
      <c r="A89" s="123"/>
      <c r="B89" s="78"/>
      <c r="C89" s="89" t="s">
        <v>91</v>
      </c>
      <c r="D89" s="66">
        <v>86</v>
      </c>
      <c r="E89" s="120">
        <v>40000</v>
      </c>
      <c r="F89" s="111"/>
    </row>
    <row r="90" spans="1:6" ht="12" customHeight="1" x14ac:dyDescent="0.2">
      <c r="A90" s="123"/>
      <c r="B90" s="78"/>
      <c r="C90" s="89"/>
      <c r="D90" s="66">
        <v>87</v>
      </c>
      <c r="E90" s="120"/>
    </row>
    <row r="91" spans="1:6" ht="12" customHeight="1" x14ac:dyDescent="0.2">
      <c r="A91" s="123"/>
      <c r="B91" s="79" t="s">
        <v>8</v>
      </c>
      <c r="C91" s="89" t="s">
        <v>27</v>
      </c>
      <c r="D91" s="66">
        <v>88</v>
      </c>
      <c r="E91" s="120">
        <v>30000</v>
      </c>
      <c r="F91" s="62"/>
    </row>
    <row r="92" spans="1:6" ht="12" customHeight="1" x14ac:dyDescent="0.2">
      <c r="A92" s="123"/>
      <c r="B92" s="79"/>
      <c r="C92" s="89" t="s">
        <v>133</v>
      </c>
      <c r="D92" s="66">
        <v>89</v>
      </c>
      <c r="E92" s="120">
        <v>30000</v>
      </c>
      <c r="F92" s="62"/>
    </row>
    <row r="93" spans="1:6" ht="12" customHeight="1" x14ac:dyDescent="0.2">
      <c r="A93" s="123"/>
      <c r="B93" s="79"/>
      <c r="C93" s="89" t="s">
        <v>134</v>
      </c>
      <c r="D93" s="66">
        <v>90</v>
      </c>
      <c r="E93" s="120">
        <v>30000</v>
      </c>
      <c r="F93" s="62"/>
    </row>
    <row r="94" spans="1:6" ht="12" customHeight="1" x14ac:dyDescent="0.2">
      <c r="A94" s="123"/>
      <c r="B94" s="79"/>
      <c r="C94" s="89" t="s">
        <v>135</v>
      </c>
      <c r="D94" s="66">
        <v>91</v>
      </c>
      <c r="E94" s="120">
        <v>30000</v>
      </c>
      <c r="F94" s="62"/>
    </row>
    <row r="95" spans="1:6" ht="12" customHeight="1" x14ac:dyDescent="0.2">
      <c r="A95" s="123"/>
      <c r="B95" s="79"/>
      <c r="C95" s="89" t="s">
        <v>100</v>
      </c>
      <c r="D95" s="66">
        <v>92</v>
      </c>
      <c r="E95" s="120">
        <v>30000</v>
      </c>
      <c r="F95" s="62"/>
    </row>
    <row r="96" spans="1:6" ht="12" customHeight="1" x14ac:dyDescent="0.2">
      <c r="A96" s="123"/>
      <c r="B96" s="79"/>
      <c r="C96" s="89"/>
      <c r="D96" s="66">
        <v>93</v>
      </c>
      <c r="E96" s="120"/>
      <c r="F96" s="52"/>
    </row>
    <row r="97" spans="1:6" ht="12" customHeight="1" x14ac:dyDescent="0.2">
      <c r="A97" s="123"/>
      <c r="B97" s="79"/>
      <c r="C97" s="113" t="s">
        <v>120</v>
      </c>
      <c r="D97" s="66">
        <v>94</v>
      </c>
      <c r="E97" s="120"/>
      <c r="F97" s="52"/>
    </row>
    <row r="98" spans="1:6" ht="12" customHeight="1" x14ac:dyDescent="0.2">
      <c r="A98" s="123"/>
      <c r="B98" s="79" t="s">
        <v>51</v>
      </c>
      <c r="C98" s="89" t="s">
        <v>77</v>
      </c>
      <c r="D98" s="66">
        <v>95</v>
      </c>
      <c r="E98" s="120">
        <v>220000</v>
      </c>
      <c r="F98" s="68"/>
    </row>
    <row r="99" spans="1:6" ht="12" customHeight="1" x14ac:dyDescent="0.2">
      <c r="A99" s="123"/>
      <c r="B99" s="78"/>
      <c r="C99" s="89"/>
      <c r="D99" s="66">
        <v>96</v>
      </c>
      <c r="E99" s="120"/>
    </row>
    <row r="100" spans="1:6" ht="12" customHeight="1" x14ac:dyDescent="0.2">
      <c r="A100" s="123"/>
      <c r="B100" s="79" t="s">
        <v>9</v>
      </c>
      <c r="C100" s="89" t="s">
        <v>136</v>
      </c>
      <c r="D100" s="66">
        <v>97</v>
      </c>
      <c r="E100" s="120">
        <v>30000</v>
      </c>
      <c r="F100" s="62"/>
    </row>
    <row r="101" spans="1:6" ht="12" customHeight="1" x14ac:dyDescent="0.2">
      <c r="A101" s="123"/>
      <c r="B101" s="79"/>
      <c r="C101" s="89" t="s">
        <v>139</v>
      </c>
      <c r="D101" s="66">
        <v>98</v>
      </c>
      <c r="E101" s="120">
        <v>30000</v>
      </c>
      <c r="F101" s="62"/>
    </row>
    <row r="102" spans="1:6" ht="12" customHeight="1" x14ac:dyDescent="0.2">
      <c r="A102" s="123"/>
      <c r="B102" s="79"/>
      <c r="C102" s="89" t="s">
        <v>60</v>
      </c>
      <c r="D102" s="66">
        <v>99</v>
      </c>
      <c r="E102" s="120">
        <v>30000</v>
      </c>
      <c r="F102" s="62"/>
    </row>
    <row r="103" spans="1:6" ht="12" customHeight="1" x14ac:dyDescent="0.2">
      <c r="A103" s="123"/>
      <c r="B103" s="78"/>
      <c r="C103" s="89" t="s">
        <v>137</v>
      </c>
      <c r="D103" s="66">
        <v>100</v>
      </c>
      <c r="E103" s="120">
        <v>30000</v>
      </c>
      <c r="F103" s="62"/>
    </row>
    <row r="104" spans="1:6" ht="12" customHeight="1" x14ac:dyDescent="0.2">
      <c r="A104" s="123"/>
      <c r="B104" s="78"/>
      <c r="C104" s="89" t="s">
        <v>94</v>
      </c>
      <c r="D104" s="66">
        <v>101</v>
      </c>
      <c r="E104" s="120">
        <v>30000</v>
      </c>
      <c r="F104" s="62"/>
    </row>
    <row r="105" spans="1:6" ht="12" customHeight="1" x14ac:dyDescent="0.2">
      <c r="A105" s="123"/>
      <c r="B105" s="78"/>
      <c r="C105" s="89" t="s">
        <v>138</v>
      </c>
      <c r="D105" s="66">
        <v>102</v>
      </c>
      <c r="E105" s="120">
        <v>30000</v>
      </c>
      <c r="F105" s="62"/>
    </row>
    <row r="106" spans="1:6" ht="12" customHeight="1" x14ac:dyDescent="0.2">
      <c r="A106" s="123"/>
      <c r="B106" s="78"/>
      <c r="C106" s="89" t="s">
        <v>79</v>
      </c>
      <c r="D106" s="66">
        <v>103</v>
      </c>
      <c r="E106" s="120">
        <v>30000</v>
      </c>
      <c r="F106" s="62"/>
    </row>
    <row r="107" spans="1:6" ht="12" customHeight="1" x14ac:dyDescent="0.2">
      <c r="A107" s="123"/>
      <c r="B107" s="78"/>
      <c r="C107" s="89" t="s">
        <v>92</v>
      </c>
      <c r="D107" s="66">
        <v>104</v>
      </c>
      <c r="E107" s="120">
        <v>30000</v>
      </c>
      <c r="F107" s="62"/>
    </row>
    <row r="108" spans="1:6" ht="12" customHeight="1" x14ac:dyDescent="0.2">
      <c r="A108" s="127"/>
      <c r="B108" s="80"/>
      <c r="C108" s="90" t="s">
        <v>140</v>
      </c>
      <c r="D108" s="66">
        <v>105</v>
      </c>
      <c r="E108" s="120">
        <v>30000</v>
      </c>
      <c r="F108" s="62"/>
    </row>
    <row r="109" spans="1:6" ht="12" customHeight="1" x14ac:dyDescent="0.2">
      <c r="A109" s="116"/>
      <c r="C109" s="117"/>
      <c r="D109" s="66">
        <v>106</v>
      </c>
      <c r="E109" s="120"/>
      <c r="F109" s="52"/>
    </row>
    <row r="110" spans="1:6" ht="12" customHeight="1" x14ac:dyDescent="0.2">
      <c r="C110" s="114" t="s">
        <v>121</v>
      </c>
      <c r="D110" s="66">
        <v>107</v>
      </c>
      <c r="E110" s="120"/>
    </row>
    <row r="111" spans="1:6" ht="12" customHeight="1" x14ac:dyDescent="0.2">
      <c r="A111" s="124" t="s">
        <v>47</v>
      </c>
      <c r="B111" s="77" t="s">
        <v>7</v>
      </c>
      <c r="C111" s="88" t="s">
        <v>141</v>
      </c>
      <c r="D111" s="66">
        <v>108</v>
      </c>
      <c r="E111" s="120">
        <v>60000</v>
      </c>
      <c r="F111" s="61"/>
    </row>
    <row r="112" spans="1:6" ht="12" customHeight="1" x14ac:dyDescent="0.2">
      <c r="A112" s="125"/>
      <c r="B112" s="79"/>
      <c r="C112" s="89"/>
      <c r="D112" s="66">
        <v>109</v>
      </c>
      <c r="E112" s="120"/>
    </row>
    <row r="113" spans="1:6" ht="12" customHeight="1" x14ac:dyDescent="0.2">
      <c r="A113" s="125"/>
      <c r="B113" s="79" t="s">
        <v>86</v>
      </c>
      <c r="C113" s="89" t="s">
        <v>142</v>
      </c>
      <c r="D113" s="66">
        <v>110</v>
      </c>
      <c r="E113" s="120">
        <v>40000</v>
      </c>
      <c r="F113" s="111"/>
    </row>
    <row r="114" spans="1:6" ht="12" customHeight="1" x14ac:dyDescent="0.2">
      <c r="A114" s="125"/>
      <c r="B114" s="79"/>
      <c r="C114" s="89" t="s">
        <v>143</v>
      </c>
      <c r="D114" s="66">
        <v>111</v>
      </c>
      <c r="E114" s="120">
        <v>40000</v>
      </c>
      <c r="F114" s="111"/>
    </row>
    <row r="115" spans="1:6" ht="12" customHeight="1" x14ac:dyDescent="0.2">
      <c r="A115" s="125"/>
      <c r="B115" s="79"/>
      <c r="C115" s="89" t="s">
        <v>144</v>
      </c>
      <c r="D115" s="66">
        <v>112</v>
      </c>
      <c r="E115" s="120">
        <v>40000</v>
      </c>
      <c r="F115" s="111"/>
    </row>
    <row r="116" spans="1:6" ht="12" customHeight="1" x14ac:dyDescent="0.2">
      <c r="A116" s="125"/>
      <c r="B116" s="79"/>
      <c r="C116" s="89" t="s">
        <v>145</v>
      </c>
      <c r="D116" s="66">
        <v>113</v>
      </c>
      <c r="E116" s="120">
        <v>40000</v>
      </c>
      <c r="F116" s="111"/>
    </row>
    <row r="117" spans="1:6" ht="12" customHeight="1" x14ac:dyDescent="0.2">
      <c r="A117" s="125"/>
      <c r="B117" s="78"/>
      <c r="C117" s="89" t="s">
        <v>146</v>
      </c>
      <c r="D117" s="66">
        <v>114</v>
      </c>
      <c r="E117" s="120">
        <v>40000</v>
      </c>
      <c r="F117" s="111"/>
    </row>
    <row r="118" spans="1:6" ht="12" customHeight="1" x14ac:dyDescent="0.2">
      <c r="A118" s="125"/>
      <c r="B118" s="78"/>
      <c r="C118" s="89"/>
      <c r="D118" s="66">
        <v>115</v>
      </c>
      <c r="E118" s="120"/>
      <c r="F118" s="52"/>
    </row>
    <row r="119" spans="1:6" ht="12" customHeight="1" x14ac:dyDescent="0.2">
      <c r="A119" s="125"/>
      <c r="B119" s="78"/>
      <c r="C119" s="113" t="s">
        <v>122</v>
      </c>
      <c r="D119" s="66">
        <v>116</v>
      </c>
      <c r="E119" s="120"/>
    </row>
    <row r="120" spans="1:6" ht="12" customHeight="1" x14ac:dyDescent="0.2">
      <c r="A120" s="125"/>
      <c r="B120" s="79" t="s">
        <v>9</v>
      </c>
      <c r="C120" s="89" t="s">
        <v>18</v>
      </c>
      <c r="D120" s="66">
        <v>117</v>
      </c>
      <c r="E120" s="120">
        <v>30000</v>
      </c>
      <c r="F120" s="62"/>
    </row>
    <row r="121" spans="1:6" ht="12" customHeight="1" x14ac:dyDescent="0.2">
      <c r="A121" s="125"/>
      <c r="B121" s="78"/>
      <c r="C121" s="89" t="s">
        <v>23</v>
      </c>
      <c r="D121" s="66">
        <v>118</v>
      </c>
      <c r="E121" s="120">
        <v>30000</v>
      </c>
      <c r="F121" s="62"/>
    </row>
    <row r="122" spans="1:6" ht="12" customHeight="1" x14ac:dyDescent="0.2">
      <c r="A122" s="126"/>
      <c r="B122" s="80"/>
      <c r="C122" s="90" t="s">
        <v>24</v>
      </c>
      <c r="D122" s="66">
        <v>119</v>
      </c>
      <c r="E122" s="120">
        <v>30000</v>
      </c>
      <c r="F122" s="62"/>
    </row>
    <row r="123" spans="1:6" ht="12" customHeight="1" x14ac:dyDescent="0.2">
      <c r="D123" s="66">
        <v>120</v>
      </c>
      <c r="E123" s="120"/>
    </row>
    <row r="124" spans="1:6" ht="15" customHeight="1" x14ac:dyDescent="0.2">
      <c r="A124" s="91" t="s">
        <v>48</v>
      </c>
      <c r="B124" s="81"/>
      <c r="C124" s="82"/>
    </row>
    <row r="125" spans="1:6" ht="24" customHeight="1" x14ac:dyDescent="0.2">
      <c r="A125" s="128" t="s">
        <v>93</v>
      </c>
      <c r="B125" s="129"/>
      <c r="C125" s="130"/>
    </row>
  </sheetData>
  <sheetProtection algorithmName="SHA-512" hashValue="Bb+JWFxKGUg2CdC2A42Yl6m9LECSs3As+R8wbYYuhAvIJHMA4cFUcnx+Hi8RYTZ7ATbbEdgvbzNZ3uhRXceCGQ==" saltValue="Q3KI8nL9xQXeSfeQ9ph07g==" spinCount="100000" sheet="1" objects="1" scenarios="1" selectLockedCells="1"/>
  <mergeCells count="4">
    <mergeCell ref="A5:A67"/>
    <mergeCell ref="A111:A122"/>
    <mergeCell ref="A72:A108"/>
    <mergeCell ref="A125:C125"/>
  </mergeCells>
  <phoneticPr fontId="0" type="noConversion"/>
  <printOptions horizontalCentered="1" verticalCentered="1" headings="1"/>
  <pageMargins left="0.59055118110236227" right="0.39370078740157483" top="0.19685039370078741" bottom="0.19685039370078741" header="0.39370078740157483" footer="0.39370078740157483"/>
  <pageSetup paperSize="9" scale="5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2"/>
  <dimension ref="A1:E262"/>
  <sheetViews>
    <sheetView workbookViewId="0"/>
  </sheetViews>
  <sheetFormatPr baseColWidth="10" defaultColWidth="11" defaultRowHeight="12.75" x14ac:dyDescent="0.2"/>
  <cols>
    <col min="1" max="1" width="48.875" style="14" customWidth="1"/>
    <col min="2" max="3" width="10.125" style="14" customWidth="1"/>
    <col min="4" max="4" width="3.125" style="14" customWidth="1"/>
    <col min="5" max="5" width="48.875" style="14" customWidth="1"/>
    <col min="6" max="16384" width="11" style="14"/>
  </cols>
  <sheetData>
    <row r="1" spans="1:5" x14ac:dyDescent="0.2">
      <c r="A1" s="17" t="s">
        <v>4</v>
      </c>
    </row>
    <row r="2" spans="1:5" ht="76.5" x14ac:dyDescent="0.2">
      <c r="A2" s="13" t="s">
        <v>2</v>
      </c>
      <c r="E2" s="13" t="s">
        <v>5</v>
      </c>
    </row>
    <row r="3" spans="1:5" x14ac:dyDescent="0.2">
      <c r="A3" s="13"/>
    </row>
    <row r="4" spans="1:5" x14ac:dyDescent="0.2">
      <c r="A4" s="17" t="s">
        <v>3</v>
      </c>
      <c r="E4" s="19"/>
    </row>
    <row r="5" spans="1:5" x14ac:dyDescent="0.2">
      <c r="A5" s="14">
        <v>39000</v>
      </c>
      <c r="B5" s="13">
        <f>IF(A5&lt;40000,0,IF(A5&gt;=260000,703500,IF(A5&gt;=120000,511000+110000/80000*(A5-120000),IF(A5&gt;=60000,401000+110000/60000*(A5-60000),IF(A5&gt;=40000,291000+110000/20000*(A5-40000))))))</f>
        <v>0</v>
      </c>
      <c r="E5" s="18">
        <f t="shared" ref="E5:E68" si="0">IF(A5&lt;40000,0,IF(A5&lt;=60000,291000+(A5-40000)*110000/20000,IF(A5&lt;=120000,401000+(A5-60000)*110000/60000,IF(A5&lt;=260000,511000+(A5-120000)*110000/80000,703500))))</f>
        <v>0</v>
      </c>
    </row>
    <row r="6" spans="1:5" x14ac:dyDescent="0.2">
      <c r="A6" s="14">
        <f t="shared" ref="A6:A11" si="1">A5+1000</f>
        <v>40000</v>
      </c>
      <c r="B6" s="13">
        <f>IF(A6&lt;40000,0,IF(A6&gt;=260000,703500,IF(A6&gt;=120000,511000+110000/80000*(A6-120000),IF(A6&gt;=60000,401000+110000/60000*(A6-60000),IF(A6&gt;=40000,291000+110000/20000*(A6-40000))))))</f>
        <v>291000</v>
      </c>
      <c r="E6" s="18">
        <f t="shared" si="0"/>
        <v>291000</v>
      </c>
    </row>
    <row r="7" spans="1:5" x14ac:dyDescent="0.2">
      <c r="A7" s="14">
        <f t="shared" si="1"/>
        <v>41000</v>
      </c>
      <c r="B7" s="13">
        <f t="shared" ref="B7:B70" si="2">IF(A7&lt;40000,0,IF(A7&gt;=260000,703500,IF(A7&gt;=120000,511000+110000/80000*(A7-120000),IF(A7&gt;=60000,401000+110000/60000*(A7-60000),IF(A7&gt;=40000,291000+110000/20000*(A7-40000))))))</f>
        <v>296500</v>
      </c>
      <c r="C7" s="14">
        <f>B7-B6</f>
        <v>5500</v>
      </c>
      <c r="E7" s="18">
        <f t="shared" si="0"/>
        <v>296500</v>
      </c>
    </row>
    <row r="8" spans="1:5" x14ac:dyDescent="0.2">
      <c r="A8" s="14">
        <f t="shared" si="1"/>
        <v>42000</v>
      </c>
      <c r="B8" s="13">
        <f t="shared" si="2"/>
        <v>302000</v>
      </c>
      <c r="C8" s="14">
        <f t="shared" ref="C8:C71" si="3">B8-B7</f>
        <v>5500</v>
      </c>
      <c r="E8" s="18">
        <f t="shared" si="0"/>
        <v>302000</v>
      </c>
    </row>
    <row r="9" spans="1:5" x14ac:dyDescent="0.2">
      <c r="A9" s="14">
        <f t="shared" si="1"/>
        <v>43000</v>
      </c>
      <c r="B9" s="13">
        <f t="shared" si="2"/>
        <v>307500</v>
      </c>
      <c r="C9" s="14">
        <f t="shared" si="3"/>
        <v>5500</v>
      </c>
      <c r="E9" s="18">
        <f t="shared" si="0"/>
        <v>307500</v>
      </c>
    </row>
    <row r="10" spans="1:5" x14ac:dyDescent="0.2">
      <c r="A10" s="14">
        <f t="shared" si="1"/>
        <v>44000</v>
      </c>
      <c r="B10" s="13">
        <f t="shared" si="2"/>
        <v>313000</v>
      </c>
      <c r="C10" s="14">
        <f t="shared" si="3"/>
        <v>5500</v>
      </c>
      <c r="E10" s="18">
        <f t="shared" si="0"/>
        <v>313000</v>
      </c>
    </row>
    <row r="11" spans="1:5" x14ac:dyDescent="0.2">
      <c r="A11" s="14">
        <f t="shared" si="1"/>
        <v>45000</v>
      </c>
      <c r="B11" s="13">
        <f t="shared" si="2"/>
        <v>318500</v>
      </c>
      <c r="C11" s="14">
        <f t="shared" si="3"/>
        <v>5500</v>
      </c>
      <c r="E11" s="18">
        <f t="shared" si="0"/>
        <v>318500</v>
      </c>
    </row>
    <row r="12" spans="1:5" x14ac:dyDescent="0.2">
      <c r="A12" s="14">
        <f t="shared" ref="A12:A25" si="4">A11+1000</f>
        <v>46000</v>
      </c>
      <c r="B12" s="13">
        <f t="shared" si="2"/>
        <v>324000</v>
      </c>
      <c r="C12" s="14">
        <f t="shared" si="3"/>
        <v>5500</v>
      </c>
      <c r="E12" s="18">
        <f t="shared" si="0"/>
        <v>324000</v>
      </c>
    </row>
    <row r="13" spans="1:5" x14ac:dyDescent="0.2">
      <c r="A13" s="14">
        <f t="shared" si="4"/>
        <v>47000</v>
      </c>
      <c r="B13" s="13">
        <f t="shared" si="2"/>
        <v>329500</v>
      </c>
      <c r="C13" s="14">
        <f t="shared" si="3"/>
        <v>5500</v>
      </c>
      <c r="E13" s="18">
        <f t="shared" si="0"/>
        <v>329500</v>
      </c>
    </row>
    <row r="14" spans="1:5" x14ac:dyDescent="0.2">
      <c r="A14" s="14">
        <f t="shared" si="4"/>
        <v>48000</v>
      </c>
      <c r="B14" s="13">
        <f t="shared" si="2"/>
        <v>335000</v>
      </c>
      <c r="C14" s="14">
        <f t="shared" si="3"/>
        <v>5500</v>
      </c>
      <c r="E14" s="18">
        <f t="shared" si="0"/>
        <v>335000</v>
      </c>
    </row>
    <row r="15" spans="1:5" x14ac:dyDescent="0.2">
      <c r="A15" s="14">
        <f t="shared" si="4"/>
        <v>49000</v>
      </c>
      <c r="B15" s="13">
        <f t="shared" si="2"/>
        <v>340500</v>
      </c>
      <c r="C15" s="14">
        <f t="shared" si="3"/>
        <v>5500</v>
      </c>
      <c r="E15" s="18">
        <f t="shared" si="0"/>
        <v>340500</v>
      </c>
    </row>
    <row r="16" spans="1:5" x14ac:dyDescent="0.2">
      <c r="A16" s="14">
        <f t="shared" si="4"/>
        <v>50000</v>
      </c>
      <c r="B16" s="13">
        <f t="shared" si="2"/>
        <v>346000</v>
      </c>
      <c r="C16" s="14">
        <f t="shared" si="3"/>
        <v>5500</v>
      </c>
      <c r="E16" s="18">
        <f t="shared" si="0"/>
        <v>346000</v>
      </c>
    </row>
    <row r="17" spans="1:5" x14ac:dyDescent="0.2">
      <c r="A17" s="14">
        <f t="shared" si="4"/>
        <v>51000</v>
      </c>
      <c r="B17" s="13">
        <f t="shared" si="2"/>
        <v>351500</v>
      </c>
      <c r="C17" s="14">
        <f t="shared" si="3"/>
        <v>5500</v>
      </c>
      <c r="E17" s="18">
        <f t="shared" si="0"/>
        <v>351500</v>
      </c>
    </row>
    <row r="18" spans="1:5" x14ac:dyDescent="0.2">
      <c r="A18" s="14">
        <f t="shared" si="4"/>
        <v>52000</v>
      </c>
      <c r="B18" s="13">
        <f t="shared" si="2"/>
        <v>357000</v>
      </c>
      <c r="C18" s="14">
        <f t="shared" si="3"/>
        <v>5500</v>
      </c>
      <c r="E18" s="18">
        <f t="shared" si="0"/>
        <v>357000</v>
      </c>
    </row>
    <row r="19" spans="1:5" x14ac:dyDescent="0.2">
      <c r="A19" s="14">
        <f t="shared" si="4"/>
        <v>53000</v>
      </c>
      <c r="B19" s="13">
        <f t="shared" si="2"/>
        <v>362500</v>
      </c>
      <c r="C19" s="14">
        <f t="shared" si="3"/>
        <v>5500</v>
      </c>
      <c r="E19" s="18">
        <f t="shared" si="0"/>
        <v>362500</v>
      </c>
    </row>
    <row r="20" spans="1:5" x14ac:dyDescent="0.2">
      <c r="A20" s="14">
        <f t="shared" si="4"/>
        <v>54000</v>
      </c>
      <c r="B20" s="13">
        <f t="shared" si="2"/>
        <v>368000</v>
      </c>
      <c r="C20" s="14">
        <f t="shared" si="3"/>
        <v>5500</v>
      </c>
      <c r="E20" s="18">
        <f t="shared" si="0"/>
        <v>368000</v>
      </c>
    </row>
    <row r="21" spans="1:5" x14ac:dyDescent="0.2">
      <c r="A21" s="14">
        <f t="shared" si="4"/>
        <v>55000</v>
      </c>
      <c r="B21" s="13">
        <f t="shared" si="2"/>
        <v>373500</v>
      </c>
      <c r="C21" s="14">
        <f t="shared" si="3"/>
        <v>5500</v>
      </c>
      <c r="E21" s="18">
        <f t="shared" si="0"/>
        <v>373500</v>
      </c>
    </row>
    <row r="22" spans="1:5" x14ac:dyDescent="0.2">
      <c r="A22" s="14">
        <f t="shared" si="4"/>
        <v>56000</v>
      </c>
      <c r="B22" s="13">
        <f t="shared" si="2"/>
        <v>379000</v>
      </c>
      <c r="C22" s="14">
        <f t="shared" si="3"/>
        <v>5500</v>
      </c>
      <c r="E22" s="18">
        <f t="shared" si="0"/>
        <v>379000</v>
      </c>
    </row>
    <row r="23" spans="1:5" x14ac:dyDescent="0.2">
      <c r="A23" s="14">
        <f t="shared" si="4"/>
        <v>57000</v>
      </c>
      <c r="B23" s="13">
        <f t="shared" si="2"/>
        <v>384500</v>
      </c>
      <c r="C23" s="14">
        <f t="shared" si="3"/>
        <v>5500</v>
      </c>
      <c r="E23" s="18">
        <f t="shared" si="0"/>
        <v>384500</v>
      </c>
    </row>
    <row r="24" spans="1:5" x14ac:dyDescent="0.2">
      <c r="A24" s="14">
        <f t="shared" si="4"/>
        <v>58000</v>
      </c>
      <c r="B24" s="13">
        <f t="shared" si="2"/>
        <v>390000</v>
      </c>
      <c r="C24" s="14">
        <f t="shared" si="3"/>
        <v>5500</v>
      </c>
      <c r="E24" s="18">
        <f t="shared" si="0"/>
        <v>390000</v>
      </c>
    </row>
    <row r="25" spans="1:5" x14ac:dyDescent="0.2">
      <c r="A25" s="14">
        <f t="shared" si="4"/>
        <v>59000</v>
      </c>
      <c r="B25" s="13">
        <f t="shared" si="2"/>
        <v>395500</v>
      </c>
      <c r="C25" s="14">
        <f t="shared" si="3"/>
        <v>5500</v>
      </c>
      <c r="E25" s="18">
        <f t="shared" si="0"/>
        <v>395500</v>
      </c>
    </row>
    <row r="26" spans="1:5" x14ac:dyDescent="0.2">
      <c r="A26" s="15">
        <f t="shared" ref="A26:A58" si="5">A25+1000</f>
        <v>60000</v>
      </c>
      <c r="B26" s="16">
        <f t="shared" si="2"/>
        <v>401000</v>
      </c>
      <c r="C26" s="15">
        <f t="shared" si="3"/>
        <v>5500</v>
      </c>
      <c r="D26" s="15"/>
      <c r="E26" s="18">
        <f t="shared" si="0"/>
        <v>401000</v>
      </c>
    </row>
    <row r="27" spans="1:5" x14ac:dyDescent="0.2">
      <c r="A27" s="14">
        <f t="shared" si="5"/>
        <v>61000</v>
      </c>
      <c r="B27" s="13">
        <f t="shared" si="2"/>
        <v>402833.33333333331</v>
      </c>
      <c r="C27" s="14">
        <f t="shared" si="3"/>
        <v>1833.3333333333139</v>
      </c>
      <c r="E27" s="18">
        <f t="shared" si="0"/>
        <v>402833.33333333331</v>
      </c>
    </row>
    <row r="28" spans="1:5" x14ac:dyDescent="0.2">
      <c r="A28" s="14">
        <f t="shared" si="5"/>
        <v>62000</v>
      </c>
      <c r="B28" s="13">
        <f t="shared" si="2"/>
        <v>404666.66666666669</v>
      </c>
      <c r="C28" s="14">
        <f t="shared" si="3"/>
        <v>1833.3333333333721</v>
      </c>
      <c r="E28" s="18">
        <f t="shared" si="0"/>
        <v>404666.66666666669</v>
      </c>
    </row>
    <row r="29" spans="1:5" x14ac:dyDescent="0.2">
      <c r="A29" s="14">
        <f t="shared" si="5"/>
        <v>63000</v>
      </c>
      <c r="B29" s="13">
        <f t="shared" si="2"/>
        <v>406500</v>
      </c>
      <c r="C29" s="14">
        <f t="shared" si="3"/>
        <v>1833.3333333333139</v>
      </c>
      <c r="E29" s="18">
        <f t="shared" si="0"/>
        <v>406500</v>
      </c>
    </row>
    <row r="30" spans="1:5" x14ac:dyDescent="0.2">
      <c r="A30" s="14">
        <f t="shared" si="5"/>
        <v>64000</v>
      </c>
      <c r="B30" s="13">
        <f t="shared" si="2"/>
        <v>408333.33333333331</v>
      </c>
      <c r="C30" s="14">
        <f t="shared" si="3"/>
        <v>1833.3333333333139</v>
      </c>
      <c r="E30" s="18">
        <f t="shared" si="0"/>
        <v>408333.33333333331</v>
      </c>
    </row>
    <row r="31" spans="1:5" x14ac:dyDescent="0.2">
      <c r="A31" s="14">
        <f t="shared" si="5"/>
        <v>65000</v>
      </c>
      <c r="B31" s="13">
        <f t="shared" si="2"/>
        <v>410166.66666666669</v>
      </c>
      <c r="C31" s="14">
        <f t="shared" si="3"/>
        <v>1833.3333333333721</v>
      </c>
      <c r="E31" s="18">
        <f t="shared" si="0"/>
        <v>410166.66666666669</v>
      </c>
    </row>
    <row r="32" spans="1:5" x14ac:dyDescent="0.2">
      <c r="A32" s="14">
        <f t="shared" si="5"/>
        <v>66000</v>
      </c>
      <c r="B32" s="13">
        <f t="shared" si="2"/>
        <v>412000</v>
      </c>
      <c r="C32" s="14">
        <f t="shared" si="3"/>
        <v>1833.3333333333139</v>
      </c>
      <c r="E32" s="18">
        <f t="shared" si="0"/>
        <v>412000</v>
      </c>
    </row>
    <row r="33" spans="1:5" x14ac:dyDescent="0.2">
      <c r="A33" s="14">
        <f t="shared" si="5"/>
        <v>67000</v>
      </c>
      <c r="B33" s="13">
        <f t="shared" si="2"/>
        <v>413833.33333333331</v>
      </c>
      <c r="C33" s="14">
        <f t="shared" si="3"/>
        <v>1833.3333333333139</v>
      </c>
      <c r="E33" s="18">
        <f t="shared" si="0"/>
        <v>413833.33333333331</v>
      </c>
    </row>
    <row r="34" spans="1:5" x14ac:dyDescent="0.2">
      <c r="A34" s="14">
        <f t="shared" si="5"/>
        <v>68000</v>
      </c>
      <c r="B34" s="13">
        <f t="shared" si="2"/>
        <v>415666.66666666669</v>
      </c>
      <c r="C34" s="14">
        <f t="shared" si="3"/>
        <v>1833.3333333333721</v>
      </c>
      <c r="E34" s="18">
        <f t="shared" si="0"/>
        <v>415666.66666666669</v>
      </c>
    </row>
    <row r="35" spans="1:5" x14ac:dyDescent="0.2">
      <c r="A35" s="14">
        <f t="shared" si="5"/>
        <v>69000</v>
      </c>
      <c r="B35" s="13">
        <f t="shared" si="2"/>
        <v>417500</v>
      </c>
      <c r="C35" s="14">
        <f t="shared" si="3"/>
        <v>1833.3333333333139</v>
      </c>
      <c r="E35" s="18">
        <f t="shared" si="0"/>
        <v>417500</v>
      </c>
    </row>
    <row r="36" spans="1:5" x14ac:dyDescent="0.2">
      <c r="A36" s="14">
        <f t="shared" si="5"/>
        <v>70000</v>
      </c>
      <c r="B36" s="13">
        <f t="shared" si="2"/>
        <v>419333.33333333331</v>
      </c>
      <c r="C36" s="14">
        <f t="shared" si="3"/>
        <v>1833.3333333333139</v>
      </c>
      <c r="E36" s="18">
        <f t="shared" si="0"/>
        <v>419333.33333333331</v>
      </c>
    </row>
    <row r="37" spans="1:5" x14ac:dyDescent="0.2">
      <c r="A37" s="14">
        <f t="shared" si="5"/>
        <v>71000</v>
      </c>
      <c r="B37" s="13">
        <f t="shared" si="2"/>
        <v>421166.66666666669</v>
      </c>
      <c r="C37" s="14">
        <f t="shared" si="3"/>
        <v>1833.3333333333721</v>
      </c>
      <c r="E37" s="18">
        <f t="shared" si="0"/>
        <v>421166.66666666669</v>
      </c>
    </row>
    <row r="38" spans="1:5" x14ac:dyDescent="0.2">
      <c r="A38" s="14">
        <f t="shared" si="5"/>
        <v>72000</v>
      </c>
      <c r="B38" s="13">
        <f t="shared" si="2"/>
        <v>423000</v>
      </c>
      <c r="C38" s="14">
        <f t="shared" si="3"/>
        <v>1833.3333333333139</v>
      </c>
      <c r="E38" s="18">
        <f t="shared" si="0"/>
        <v>423000</v>
      </c>
    </row>
    <row r="39" spans="1:5" x14ac:dyDescent="0.2">
      <c r="A39" s="14">
        <f t="shared" si="5"/>
        <v>73000</v>
      </c>
      <c r="B39" s="13">
        <f t="shared" si="2"/>
        <v>424833.33333333331</v>
      </c>
      <c r="C39" s="14">
        <f t="shared" si="3"/>
        <v>1833.3333333333139</v>
      </c>
      <c r="E39" s="18">
        <f t="shared" si="0"/>
        <v>424833.33333333331</v>
      </c>
    </row>
    <row r="40" spans="1:5" x14ac:dyDescent="0.2">
      <c r="A40" s="14">
        <f t="shared" si="5"/>
        <v>74000</v>
      </c>
      <c r="B40" s="13">
        <f t="shared" si="2"/>
        <v>426666.66666666669</v>
      </c>
      <c r="C40" s="14">
        <f t="shared" si="3"/>
        <v>1833.3333333333721</v>
      </c>
      <c r="E40" s="18">
        <f t="shared" si="0"/>
        <v>426666.66666666669</v>
      </c>
    </row>
    <row r="41" spans="1:5" x14ac:dyDescent="0.2">
      <c r="A41" s="14">
        <f t="shared" si="5"/>
        <v>75000</v>
      </c>
      <c r="B41" s="13">
        <f t="shared" si="2"/>
        <v>428500</v>
      </c>
      <c r="C41" s="14">
        <f t="shared" si="3"/>
        <v>1833.3333333333139</v>
      </c>
      <c r="E41" s="18">
        <f t="shared" si="0"/>
        <v>428500</v>
      </c>
    </row>
    <row r="42" spans="1:5" x14ac:dyDescent="0.2">
      <c r="A42" s="14">
        <f t="shared" si="5"/>
        <v>76000</v>
      </c>
      <c r="B42" s="13">
        <f t="shared" si="2"/>
        <v>430333.33333333331</v>
      </c>
      <c r="C42" s="14">
        <f t="shared" si="3"/>
        <v>1833.3333333333139</v>
      </c>
      <c r="E42" s="18">
        <f t="shared" si="0"/>
        <v>430333.33333333331</v>
      </c>
    </row>
    <row r="43" spans="1:5" x14ac:dyDescent="0.2">
      <c r="A43" s="14">
        <f t="shared" si="5"/>
        <v>77000</v>
      </c>
      <c r="B43" s="13">
        <f t="shared" si="2"/>
        <v>432166.66666666669</v>
      </c>
      <c r="C43" s="14">
        <f t="shared" si="3"/>
        <v>1833.3333333333721</v>
      </c>
      <c r="E43" s="18">
        <f t="shared" si="0"/>
        <v>432166.66666666669</v>
      </c>
    </row>
    <row r="44" spans="1:5" x14ac:dyDescent="0.2">
      <c r="A44" s="14">
        <f t="shared" si="5"/>
        <v>78000</v>
      </c>
      <c r="B44" s="13">
        <f t="shared" si="2"/>
        <v>434000</v>
      </c>
      <c r="C44" s="14">
        <f t="shared" si="3"/>
        <v>1833.3333333333139</v>
      </c>
      <c r="E44" s="18">
        <f t="shared" si="0"/>
        <v>434000</v>
      </c>
    </row>
    <row r="45" spans="1:5" x14ac:dyDescent="0.2">
      <c r="A45" s="14">
        <f t="shared" si="5"/>
        <v>79000</v>
      </c>
      <c r="B45" s="13">
        <f t="shared" si="2"/>
        <v>435833.33333333331</v>
      </c>
      <c r="C45" s="14">
        <f t="shared" si="3"/>
        <v>1833.3333333333139</v>
      </c>
      <c r="E45" s="18">
        <f t="shared" si="0"/>
        <v>435833.33333333331</v>
      </c>
    </row>
    <row r="46" spans="1:5" x14ac:dyDescent="0.2">
      <c r="A46" s="14">
        <f t="shared" si="5"/>
        <v>80000</v>
      </c>
      <c r="B46" s="13">
        <f t="shared" si="2"/>
        <v>437666.66666666669</v>
      </c>
      <c r="C46" s="14">
        <f t="shared" si="3"/>
        <v>1833.3333333333721</v>
      </c>
      <c r="E46" s="18">
        <f t="shared" si="0"/>
        <v>437666.66666666669</v>
      </c>
    </row>
    <row r="47" spans="1:5" x14ac:dyDescent="0.2">
      <c r="A47" s="14">
        <f t="shared" si="5"/>
        <v>81000</v>
      </c>
      <c r="B47" s="13">
        <f t="shared" si="2"/>
        <v>439500</v>
      </c>
      <c r="C47" s="14">
        <f t="shared" si="3"/>
        <v>1833.3333333333139</v>
      </c>
      <c r="E47" s="18">
        <f t="shared" si="0"/>
        <v>439500</v>
      </c>
    </row>
    <row r="48" spans="1:5" x14ac:dyDescent="0.2">
      <c r="A48" s="14">
        <f t="shared" si="5"/>
        <v>82000</v>
      </c>
      <c r="B48" s="13">
        <f t="shared" si="2"/>
        <v>441333.33333333331</v>
      </c>
      <c r="C48" s="14">
        <f t="shared" si="3"/>
        <v>1833.3333333333139</v>
      </c>
      <c r="E48" s="18">
        <f t="shared" si="0"/>
        <v>441333.33333333331</v>
      </c>
    </row>
    <row r="49" spans="1:5" x14ac:dyDescent="0.2">
      <c r="A49" s="14">
        <f t="shared" si="5"/>
        <v>83000</v>
      </c>
      <c r="B49" s="13">
        <f t="shared" si="2"/>
        <v>443166.66666666669</v>
      </c>
      <c r="C49" s="14">
        <f t="shared" si="3"/>
        <v>1833.3333333333721</v>
      </c>
      <c r="E49" s="18">
        <f t="shared" si="0"/>
        <v>443166.66666666669</v>
      </c>
    </row>
    <row r="50" spans="1:5" x14ac:dyDescent="0.2">
      <c r="A50" s="14">
        <f t="shared" si="5"/>
        <v>84000</v>
      </c>
      <c r="B50" s="13">
        <f t="shared" si="2"/>
        <v>445000</v>
      </c>
      <c r="C50" s="14">
        <f t="shared" si="3"/>
        <v>1833.3333333333139</v>
      </c>
      <c r="E50" s="18">
        <f t="shared" si="0"/>
        <v>445000</v>
      </c>
    </row>
    <row r="51" spans="1:5" x14ac:dyDescent="0.2">
      <c r="A51" s="14">
        <f t="shared" si="5"/>
        <v>85000</v>
      </c>
      <c r="B51" s="13">
        <f t="shared" si="2"/>
        <v>446833.33333333331</v>
      </c>
      <c r="C51" s="14">
        <f t="shared" si="3"/>
        <v>1833.3333333333139</v>
      </c>
      <c r="E51" s="18">
        <f t="shared" si="0"/>
        <v>446833.33333333331</v>
      </c>
    </row>
    <row r="52" spans="1:5" x14ac:dyDescent="0.2">
      <c r="A52" s="14">
        <f t="shared" si="5"/>
        <v>86000</v>
      </c>
      <c r="B52" s="13">
        <f t="shared" si="2"/>
        <v>448666.66666666669</v>
      </c>
      <c r="C52" s="14">
        <f t="shared" si="3"/>
        <v>1833.3333333333721</v>
      </c>
      <c r="E52" s="18">
        <f t="shared" si="0"/>
        <v>448666.66666666669</v>
      </c>
    </row>
    <row r="53" spans="1:5" x14ac:dyDescent="0.2">
      <c r="A53" s="14">
        <f t="shared" si="5"/>
        <v>87000</v>
      </c>
      <c r="B53" s="13">
        <f t="shared" si="2"/>
        <v>450500</v>
      </c>
      <c r="C53" s="14">
        <f t="shared" si="3"/>
        <v>1833.3333333333139</v>
      </c>
      <c r="E53" s="18">
        <f t="shared" si="0"/>
        <v>450500</v>
      </c>
    </row>
    <row r="54" spans="1:5" x14ac:dyDescent="0.2">
      <c r="A54" s="14">
        <f t="shared" si="5"/>
        <v>88000</v>
      </c>
      <c r="B54" s="13">
        <f t="shared" si="2"/>
        <v>452333.33333333331</v>
      </c>
      <c r="C54" s="14">
        <f t="shared" si="3"/>
        <v>1833.3333333333139</v>
      </c>
      <c r="E54" s="18">
        <f t="shared" si="0"/>
        <v>452333.33333333331</v>
      </c>
    </row>
    <row r="55" spans="1:5" x14ac:dyDescent="0.2">
      <c r="A55" s="14">
        <f t="shared" si="5"/>
        <v>89000</v>
      </c>
      <c r="B55" s="13">
        <f t="shared" si="2"/>
        <v>454166.66666666669</v>
      </c>
      <c r="C55" s="14">
        <f t="shared" si="3"/>
        <v>1833.3333333333721</v>
      </c>
      <c r="E55" s="18">
        <f t="shared" si="0"/>
        <v>454166.66666666669</v>
      </c>
    </row>
    <row r="56" spans="1:5" x14ac:dyDescent="0.2">
      <c r="A56" s="14">
        <f t="shared" si="5"/>
        <v>90000</v>
      </c>
      <c r="B56" s="13">
        <f t="shared" si="2"/>
        <v>456000</v>
      </c>
      <c r="C56" s="14">
        <f t="shared" si="3"/>
        <v>1833.3333333333139</v>
      </c>
      <c r="E56" s="18">
        <f t="shared" si="0"/>
        <v>456000</v>
      </c>
    </row>
    <row r="57" spans="1:5" x14ac:dyDescent="0.2">
      <c r="A57" s="14">
        <f t="shared" si="5"/>
        <v>91000</v>
      </c>
      <c r="B57" s="13">
        <f t="shared" si="2"/>
        <v>457833.33333333331</v>
      </c>
      <c r="C57" s="14">
        <f t="shared" si="3"/>
        <v>1833.3333333333139</v>
      </c>
      <c r="E57" s="18">
        <f t="shared" si="0"/>
        <v>457833.33333333331</v>
      </c>
    </row>
    <row r="58" spans="1:5" x14ac:dyDescent="0.2">
      <c r="A58" s="14">
        <f t="shared" si="5"/>
        <v>92000</v>
      </c>
      <c r="B58" s="13">
        <f t="shared" si="2"/>
        <v>459666.66666666669</v>
      </c>
      <c r="C58" s="14">
        <f t="shared" si="3"/>
        <v>1833.3333333333721</v>
      </c>
      <c r="E58" s="18">
        <f t="shared" si="0"/>
        <v>459666.66666666669</v>
      </c>
    </row>
    <row r="59" spans="1:5" x14ac:dyDescent="0.2">
      <c r="A59" s="14">
        <f t="shared" ref="A59:A122" si="6">A58+1000</f>
        <v>93000</v>
      </c>
      <c r="B59" s="13">
        <f t="shared" si="2"/>
        <v>461500</v>
      </c>
      <c r="C59" s="14">
        <f t="shared" si="3"/>
        <v>1833.3333333333139</v>
      </c>
      <c r="E59" s="18">
        <f t="shared" si="0"/>
        <v>461500</v>
      </c>
    </row>
    <row r="60" spans="1:5" x14ac:dyDescent="0.2">
      <c r="A60" s="14">
        <f t="shared" si="6"/>
        <v>94000</v>
      </c>
      <c r="B60" s="13">
        <f t="shared" si="2"/>
        <v>463333.33333333331</v>
      </c>
      <c r="C60" s="14">
        <f t="shared" si="3"/>
        <v>1833.3333333333139</v>
      </c>
      <c r="E60" s="18">
        <f t="shared" si="0"/>
        <v>463333.33333333331</v>
      </c>
    </row>
    <row r="61" spans="1:5" x14ac:dyDescent="0.2">
      <c r="A61" s="14">
        <f t="shared" si="6"/>
        <v>95000</v>
      </c>
      <c r="B61" s="13">
        <f t="shared" si="2"/>
        <v>465166.66666666669</v>
      </c>
      <c r="C61" s="14">
        <f t="shared" si="3"/>
        <v>1833.3333333333721</v>
      </c>
      <c r="E61" s="18">
        <f t="shared" si="0"/>
        <v>465166.66666666669</v>
      </c>
    </row>
    <row r="62" spans="1:5" x14ac:dyDescent="0.2">
      <c r="A62" s="14">
        <f t="shared" si="6"/>
        <v>96000</v>
      </c>
      <c r="B62" s="13">
        <f t="shared" si="2"/>
        <v>467000</v>
      </c>
      <c r="C62" s="14">
        <f t="shared" si="3"/>
        <v>1833.3333333333139</v>
      </c>
      <c r="E62" s="18">
        <f t="shared" si="0"/>
        <v>467000</v>
      </c>
    </row>
    <row r="63" spans="1:5" x14ac:dyDescent="0.2">
      <c r="A63" s="14">
        <f t="shared" si="6"/>
        <v>97000</v>
      </c>
      <c r="B63" s="13">
        <f t="shared" si="2"/>
        <v>468833.33333333331</v>
      </c>
      <c r="C63" s="14">
        <f t="shared" si="3"/>
        <v>1833.3333333333139</v>
      </c>
      <c r="E63" s="18">
        <f t="shared" si="0"/>
        <v>468833.33333333331</v>
      </c>
    </row>
    <row r="64" spans="1:5" x14ac:dyDescent="0.2">
      <c r="A64" s="14">
        <f t="shared" si="6"/>
        <v>98000</v>
      </c>
      <c r="B64" s="13">
        <f t="shared" si="2"/>
        <v>470666.66666666663</v>
      </c>
      <c r="C64" s="14">
        <f t="shared" si="3"/>
        <v>1833.3333333333139</v>
      </c>
      <c r="E64" s="18">
        <f t="shared" si="0"/>
        <v>470666.66666666669</v>
      </c>
    </row>
    <row r="65" spans="1:5" x14ac:dyDescent="0.2">
      <c r="A65" s="14">
        <f t="shared" si="6"/>
        <v>99000</v>
      </c>
      <c r="B65" s="13">
        <f t="shared" si="2"/>
        <v>472500</v>
      </c>
      <c r="C65" s="14">
        <f t="shared" si="3"/>
        <v>1833.3333333333721</v>
      </c>
      <c r="E65" s="18">
        <f t="shared" si="0"/>
        <v>472500</v>
      </c>
    </row>
    <row r="66" spans="1:5" x14ac:dyDescent="0.2">
      <c r="A66" s="14">
        <f t="shared" si="6"/>
        <v>100000</v>
      </c>
      <c r="B66" s="13">
        <f t="shared" si="2"/>
        <v>474333.33333333331</v>
      </c>
      <c r="C66" s="14">
        <f t="shared" si="3"/>
        <v>1833.3333333333139</v>
      </c>
      <c r="E66" s="18">
        <f t="shared" si="0"/>
        <v>474333.33333333331</v>
      </c>
    </row>
    <row r="67" spans="1:5" x14ac:dyDescent="0.2">
      <c r="A67" s="14">
        <f t="shared" si="6"/>
        <v>101000</v>
      </c>
      <c r="B67" s="13">
        <f t="shared" si="2"/>
        <v>476166.66666666663</v>
      </c>
      <c r="C67" s="14">
        <f t="shared" si="3"/>
        <v>1833.3333333333139</v>
      </c>
      <c r="E67" s="18">
        <f t="shared" si="0"/>
        <v>476166.66666666669</v>
      </c>
    </row>
    <row r="68" spans="1:5" x14ac:dyDescent="0.2">
      <c r="A68" s="14">
        <f t="shared" si="6"/>
        <v>102000</v>
      </c>
      <c r="B68" s="13">
        <f t="shared" si="2"/>
        <v>478000</v>
      </c>
      <c r="C68" s="14">
        <f t="shared" si="3"/>
        <v>1833.3333333333721</v>
      </c>
      <c r="E68" s="18">
        <f t="shared" si="0"/>
        <v>478000</v>
      </c>
    </row>
    <row r="69" spans="1:5" x14ac:dyDescent="0.2">
      <c r="A69" s="14">
        <f t="shared" si="6"/>
        <v>103000</v>
      </c>
      <c r="B69" s="13">
        <f t="shared" si="2"/>
        <v>479833.33333333331</v>
      </c>
      <c r="C69" s="14">
        <f t="shared" si="3"/>
        <v>1833.3333333333139</v>
      </c>
      <c r="E69" s="18">
        <f t="shared" ref="E69:E86" si="7">IF(A69&lt;40000,0,IF(A69&lt;=60000,291000+(A69-40000)*110000/20000,IF(A69&lt;=120000,401000+(A69-60000)*110000/60000,IF(A69&lt;=260000,511000+(A69-120000)*110000/80000,703500))))</f>
        <v>479833.33333333331</v>
      </c>
    </row>
    <row r="70" spans="1:5" x14ac:dyDescent="0.2">
      <c r="A70" s="14">
        <f t="shared" si="6"/>
        <v>104000</v>
      </c>
      <c r="B70" s="13">
        <f t="shared" si="2"/>
        <v>481666.66666666663</v>
      </c>
      <c r="C70" s="14">
        <f t="shared" si="3"/>
        <v>1833.3333333333139</v>
      </c>
      <c r="E70" s="18">
        <f t="shared" si="7"/>
        <v>481666.66666666669</v>
      </c>
    </row>
    <row r="71" spans="1:5" x14ac:dyDescent="0.2">
      <c r="A71" s="14">
        <f t="shared" si="6"/>
        <v>105000</v>
      </c>
      <c r="B71" s="13">
        <f t="shared" ref="B71:B134" si="8">IF(A71&lt;40000,0,IF(A71&gt;=260000,703500,IF(A71&gt;=120000,511000+110000/80000*(A71-120000),IF(A71&gt;=60000,401000+110000/60000*(A71-60000),IF(A71&gt;=40000,291000+110000/20000*(A71-40000))))))</f>
        <v>483500</v>
      </c>
      <c r="C71" s="14">
        <f t="shared" si="3"/>
        <v>1833.3333333333721</v>
      </c>
      <c r="E71" s="18">
        <f t="shared" si="7"/>
        <v>483500</v>
      </c>
    </row>
    <row r="72" spans="1:5" x14ac:dyDescent="0.2">
      <c r="A72" s="14">
        <f t="shared" si="6"/>
        <v>106000</v>
      </c>
      <c r="B72" s="13">
        <f t="shared" si="8"/>
        <v>485333.33333333331</v>
      </c>
      <c r="C72" s="14">
        <f t="shared" ref="C72:C135" si="9">B72-B71</f>
        <v>1833.3333333333139</v>
      </c>
      <c r="E72" s="18">
        <f t="shared" si="7"/>
        <v>485333.33333333331</v>
      </c>
    </row>
    <row r="73" spans="1:5" x14ac:dyDescent="0.2">
      <c r="A73" s="14">
        <f t="shared" si="6"/>
        <v>107000</v>
      </c>
      <c r="B73" s="13">
        <f t="shared" si="8"/>
        <v>487166.66666666663</v>
      </c>
      <c r="C73" s="14">
        <f t="shared" si="9"/>
        <v>1833.3333333333139</v>
      </c>
      <c r="E73" s="18">
        <f t="shared" si="7"/>
        <v>487166.66666666669</v>
      </c>
    </row>
    <row r="74" spans="1:5" x14ac:dyDescent="0.2">
      <c r="A74" s="14">
        <f t="shared" si="6"/>
        <v>108000</v>
      </c>
      <c r="B74" s="13">
        <f t="shared" si="8"/>
        <v>489000</v>
      </c>
      <c r="C74" s="14">
        <f t="shared" si="9"/>
        <v>1833.3333333333721</v>
      </c>
      <c r="E74" s="18">
        <f t="shared" si="7"/>
        <v>489000</v>
      </c>
    </row>
    <row r="75" spans="1:5" x14ac:dyDescent="0.2">
      <c r="A75" s="14">
        <f t="shared" si="6"/>
        <v>109000</v>
      </c>
      <c r="B75" s="13">
        <f t="shared" si="8"/>
        <v>490833.33333333331</v>
      </c>
      <c r="C75" s="14">
        <f t="shared" si="9"/>
        <v>1833.3333333333139</v>
      </c>
      <c r="E75" s="18">
        <f t="shared" si="7"/>
        <v>490833.33333333331</v>
      </c>
    </row>
    <row r="76" spans="1:5" x14ac:dyDescent="0.2">
      <c r="A76" s="14">
        <f t="shared" si="6"/>
        <v>110000</v>
      </c>
      <c r="B76" s="13">
        <f t="shared" si="8"/>
        <v>492666.66666666663</v>
      </c>
      <c r="C76" s="14">
        <f t="shared" si="9"/>
        <v>1833.3333333333139</v>
      </c>
      <c r="E76" s="18">
        <f t="shared" si="7"/>
        <v>492666.66666666669</v>
      </c>
    </row>
    <row r="77" spans="1:5" x14ac:dyDescent="0.2">
      <c r="A77" s="14">
        <f t="shared" si="6"/>
        <v>111000</v>
      </c>
      <c r="B77" s="13">
        <f t="shared" si="8"/>
        <v>494500</v>
      </c>
      <c r="C77" s="14">
        <f t="shared" si="9"/>
        <v>1833.3333333333721</v>
      </c>
      <c r="E77" s="18">
        <f t="shared" si="7"/>
        <v>494500</v>
      </c>
    </row>
    <row r="78" spans="1:5" x14ac:dyDescent="0.2">
      <c r="A78" s="14">
        <f t="shared" si="6"/>
        <v>112000</v>
      </c>
      <c r="B78" s="13">
        <f t="shared" si="8"/>
        <v>496333.33333333331</v>
      </c>
      <c r="C78" s="14">
        <f t="shared" si="9"/>
        <v>1833.3333333333139</v>
      </c>
      <c r="E78" s="18">
        <f t="shared" si="7"/>
        <v>496333.33333333331</v>
      </c>
    </row>
    <row r="79" spans="1:5" x14ac:dyDescent="0.2">
      <c r="A79" s="14">
        <f t="shared" si="6"/>
        <v>113000</v>
      </c>
      <c r="B79" s="13">
        <f t="shared" si="8"/>
        <v>498166.66666666663</v>
      </c>
      <c r="C79" s="14">
        <f t="shared" si="9"/>
        <v>1833.3333333333139</v>
      </c>
      <c r="E79" s="18">
        <f t="shared" si="7"/>
        <v>498166.66666666669</v>
      </c>
    </row>
    <row r="80" spans="1:5" x14ac:dyDescent="0.2">
      <c r="A80" s="14">
        <f t="shared" si="6"/>
        <v>114000</v>
      </c>
      <c r="B80" s="13">
        <f t="shared" si="8"/>
        <v>500000</v>
      </c>
      <c r="C80" s="14">
        <f t="shared" si="9"/>
        <v>1833.3333333333721</v>
      </c>
      <c r="E80" s="18">
        <f t="shared" si="7"/>
        <v>500000</v>
      </c>
    </row>
    <row r="81" spans="1:5" x14ac:dyDescent="0.2">
      <c r="A81" s="14">
        <f t="shared" si="6"/>
        <v>115000</v>
      </c>
      <c r="B81" s="13">
        <f t="shared" si="8"/>
        <v>501833.33333333331</v>
      </c>
      <c r="C81" s="14">
        <f t="shared" si="9"/>
        <v>1833.3333333333139</v>
      </c>
      <c r="E81" s="18">
        <f t="shared" si="7"/>
        <v>501833.33333333331</v>
      </c>
    </row>
    <row r="82" spans="1:5" x14ac:dyDescent="0.2">
      <c r="A82" s="14">
        <f t="shared" si="6"/>
        <v>116000</v>
      </c>
      <c r="B82" s="13">
        <f t="shared" si="8"/>
        <v>503666.66666666663</v>
      </c>
      <c r="C82" s="14">
        <f t="shared" si="9"/>
        <v>1833.3333333333139</v>
      </c>
      <c r="E82" s="18">
        <f t="shared" si="7"/>
        <v>503666.66666666669</v>
      </c>
    </row>
    <row r="83" spans="1:5" x14ac:dyDescent="0.2">
      <c r="A83" s="14">
        <f t="shared" si="6"/>
        <v>117000</v>
      </c>
      <c r="B83" s="13">
        <f t="shared" si="8"/>
        <v>505500</v>
      </c>
      <c r="C83" s="14">
        <f t="shared" si="9"/>
        <v>1833.3333333333721</v>
      </c>
      <c r="E83" s="18">
        <f t="shared" si="7"/>
        <v>505500</v>
      </c>
    </row>
    <row r="84" spans="1:5" x14ac:dyDescent="0.2">
      <c r="A84" s="14">
        <f t="shared" si="6"/>
        <v>118000</v>
      </c>
      <c r="B84" s="13">
        <f t="shared" si="8"/>
        <v>507333.33333333331</v>
      </c>
      <c r="C84" s="14">
        <f t="shared" si="9"/>
        <v>1833.3333333333139</v>
      </c>
      <c r="E84" s="18">
        <f t="shared" si="7"/>
        <v>507333.33333333331</v>
      </c>
    </row>
    <row r="85" spans="1:5" x14ac:dyDescent="0.2">
      <c r="A85" s="14">
        <f t="shared" si="6"/>
        <v>119000</v>
      </c>
      <c r="B85" s="13">
        <f t="shared" si="8"/>
        <v>509166.66666666663</v>
      </c>
      <c r="C85" s="14">
        <f t="shared" si="9"/>
        <v>1833.3333333333139</v>
      </c>
      <c r="E85" s="18">
        <f t="shared" si="7"/>
        <v>509166.66666666669</v>
      </c>
    </row>
    <row r="86" spans="1:5" x14ac:dyDescent="0.2">
      <c r="A86" s="15">
        <f t="shared" si="6"/>
        <v>120000</v>
      </c>
      <c r="B86" s="16">
        <f t="shared" si="8"/>
        <v>511000</v>
      </c>
      <c r="C86" s="15">
        <f t="shared" si="9"/>
        <v>1833.3333333333721</v>
      </c>
      <c r="D86" s="15"/>
      <c r="E86" s="18">
        <f t="shared" si="7"/>
        <v>511000</v>
      </c>
    </row>
    <row r="87" spans="1:5" x14ac:dyDescent="0.2">
      <c r="A87" s="14">
        <f t="shared" si="6"/>
        <v>121000</v>
      </c>
      <c r="B87" s="13">
        <f t="shared" si="8"/>
        <v>512375</v>
      </c>
      <c r="C87" s="14">
        <f t="shared" si="9"/>
        <v>1375</v>
      </c>
      <c r="E87" s="18">
        <f>IF(A87&lt;40000,0,IF(A87&lt;=60000,291000+(A87-40000)*110000/20000,IF(A87&lt;=120000,401000+(A87-60000)*110000/60000,IF(A87&lt;=260000,511000+(A87-120000)*110000/80000,703500))))</f>
        <v>512375</v>
      </c>
    </row>
    <row r="88" spans="1:5" x14ac:dyDescent="0.2">
      <c r="A88" s="14">
        <f t="shared" si="6"/>
        <v>122000</v>
      </c>
      <c r="B88" s="13">
        <f t="shared" si="8"/>
        <v>513750</v>
      </c>
      <c r="C88" s="14">
        <f t="shared" si="9"/>
        <v>1375</v>
      </c>
      <c r="E88" s="18">
        <f t="shared" ref="E88:E151" si="10">IF(A88&lt;40000,0,IF(A88&lt;=60000,291000+(A88-40000)*110000/20000,IF(A88&lt;=120000,401000+(A88-60000)*110000/60000,IF(A88&lt;=260000,511000+(A88-120000)*110000/80000,703500))))</f>
        <v>513750</v>
      </c>
    </row>
    <row r="89" spans="1:5" x14ac:dyDescent="0.2">
      <c r="A89" s="14">
        <f t="shared" si="6"/>
        <v>123000</v>
      </c>
      <c r="B89" s="13">
        <f t="shared" si="8"/>
        <v>515125</v>
      </c>
      <c r="C89" s="14">
        <f t="shared" si="9"/>
        <v>1375</v>
      </c>
      <c r="E89" s="18">
        <f t="shared" si="10"/>
        <v>515125</v>
      </c>
    </row>
    <row r="90" spans="1:5" x14ac:dyDescent="0.2">
      <c r="A90" s="14">
        <f t="shared" si="6"/>
        <v>124000</v>
      </c>
      <c r="B90" s="13">
        <f t="shared" si="8"/>
        <v>516500</v>
      </c>
      <c r="C90" s="14">
        <f t="shared" si="9"/>
        <v>1375</v>
      </c>
      <c r="E90" s="18">
        <f t="shared" si="10"/>
        <v>516500</v>
      </c>
    </row>
    <row r="91" spans="1:5" x14ac:dyDescent="0.2">
      <c r="A91" s="14">
        <f t="shared" si="6"/>
        <v>125000</v>
      </c>
      <c r="B91" s="13">
        <f t="shared" si="8"/>
        <v>517875</v>
      </c>
      <c r="C91" s="14">
        <f t="shared" si="9"/>
        <v>1375</v>
      </c>
      <c r="E91" s="18">
        <f t="shared" si="10"/>
        <v>517875</v>
      </c>
    </row>
    <row r="92" spans="1:5" x14ac:dyDescent="0.2">
      <c r="A92" s="14">
        <f t="shared" si="6"/>
        <v>126000</v>
      </c>
      <c r="B92" s="13">
        <f t="shared" si="8"/>
        <v>519250</v>
      </c>
      <c r="C92" s="14">
        <f t="shared" si="9"/>
        <v>1375</v>
      </c>
      <c r="E92" s="18">
        <f t="shared" si="10"/>
        <v>519250</v>
      </c>
    </row>
    <row r="93" spans="1:5" x14ac:dyDescent="0.2">
      <c r="A93" s="14">
        <f t="shared" si="6"/>
        <v>127000</v>
      </c>
      <c r="B93" s="13">
        <f t="shared" si="8"/>
        <v>520625</v>
      </c>
      <c r="C93" s="14">
        <f t="shared" si="9"/>
        <v>1375</v>
      </c>
      <c r="E93" s="18">
        <f t="shared" si="10"/>
        <v>520625</v>
      </c>
    </row>
    <row r="94" spans="1:5" x14ac:dyDescent="0.2">
      <c r="A94" s="14">
        <f t="shared" si="6"/>
        <v>128000</v>
      </c>
      <c r="B94" s="13">
        <f t="shared" si="8"/>
        <v>522000</v>
      </c>
      <c r="C94" s="14">
        <f t="shared" si="9"/>
        <v>1375</v>
      </c>
      <c r="E94" s="18">
        <f t="shared" si="10"/>
        <v>522000</v>
      </c>
    </row>
    <row r="95" spans="1:5" x14ac:dyDescent="0.2">
      <c r="A95" s="14">
        <f t="shared" si="6"/>
        <v>129000</v>
      </c>
      <c r="B95" s="13">
        <f t="shared" si="8"/>
        <v>523375</v>
      </c>
      <c r="C95" s="14">
        <f t="shared" si="9"/>
        <v>1375</v>
      </c>
      <c r="E95" s="18">
        <f t="shared" si="10"/>
        <v>523375</v>
      </c>
    </row>
    <row r="96" spans="1:5" x14ac:dyDescent="0.2">
      <c r="A96" s="14">
        <f t="shared" si="6"/>
        <v>130000</v>
      </c>
      <c r="B96" s="13">
        <f t="shared" si="8"/>
        <v>524750</v>
      </c>
      <c r="C96" s="14">
        <f t="shared" si="9"/>
        <v>1375</v>
      </c>
      <c r="E96" s="18">
        <f t="shared" si="10"/>
        <v>524750</v>
      </c>
    </row>
    <row r="97" spans="1:5" x14ac:dyDescent="0.2">
      <c r="A97" s="14">
        <f t="shared" si="6"/>
        <v>131000</v>
      </c>
      <c r="B97" s="13">
        <f t="shared" si="8"/>
        <v>526125</v>
      </c>
      <c r="C97" s="14">
        <f t="shared" si="9"/>
        <v>1375</v>
      </c>
      <c r="E97" s="18">
        <f t="shared" si="10"/>
        <v>526125</v>
      </c>
    </row>
    <row r="98" spans="1:5" x14ac:dyDescent="0.2">
      <c r="A98" s="14">
        <f t="shared" si="6"/>
        <v>132000</v>
      </c>
      <c r="B98" s="13">
        <f t="shared" si="8"/>
        <v>527500</v>
      </c>
      <c r="C98" s="14">
        <f t="shared" si="9"/>
        <v>1375</v>
      </c>
      <c r="E98" s="18">
        <f t="shared" si="10"/>
        <v>527500</v>
      </c>
    </row>
    <row r="99" spans="1:5" x14ac:dyDescent="0.2">
      <c r="A99" s="14">
        <f t="shared" si="6"/>
        <v>133000</v>
      </c>
      <c r="B99" s="13">
        <f t="shared" si="8"/>
        <v>528875</v>
      </c>
      <c r="C99" s="14">
        <f t="shared" si="9"/>
        <v>1375</v>
      </c>
      <c r="E99" s="18">
        <f t="shared" si="10"/>
        <v>528875</v>
      </c>
    </row>
    <row r="100" spans="1:5" x14ac:dyDescent="0.2">
      <c r="A100" s="14">
        <f t="shared" si="6"/>
        <v>134000</v>
      </c>
      <c r="B100" s="13">
        <f t="shared" si="8"/>
        <v>530250</v>
      </c>
      <c r="C100" s="14">
        <f t="shared" si="9"/>
        <v>1375</v>
      </c>
      <c r="E100" s="18">
        <f t="shared" si="10"/>
        <v>530250</v>
      </c>
    </row>
    <row r="101" spans="1:5" x14ac:dyDescent="0.2">
      <c r="A101" s="14">
        <f t="shared" si="6"/>
        <v>135000</v>
      </c>
      <c r="B101" s="13">
        <f t="shared" si="8"/>
        <v>531625</v>
      </c>
      <c r="C101" s="14">
        <f t="shared" si="9"/>
        <v>1375</v>
      </c>
      <c r="E101" s="18">
        <f t="shared" si="10"/>
        <v>531625</v>
      </c>
    </row>
    <row r="102" spans="1:5" x14ac:dyDescent="0.2">
      <c r="A102" s="14">
        <f t="shared" si="6"/>
        <v>136000</v>
      </c>
      <c r="B102" s="13">
        <f t="shared" si="8"/>
        <v>533000</v>
      </c>
      <c r="C102" s="14">
        <f t="shared" si="9"/>
        <v>1375</v>
      </c>
      <c r="E102" s="18">
        <f t="shared" si="10"/>
        <v>533000</v>
      </c>
    </row>
    <row r="103" spans="1:5" x14ac:dyDescent="0.2">
      <c r="A103" s="14">
        <f t="shared" si="6"/>
        <v>137000</v>
      </c>
      <c r="B103" s="13">
        <f t="shared" si="8"/>
        <v>534375</v>
      </c>
      <c r="C103" s="14">
        <f t="shared" si="9"/>
        <v>1375</v>
      </c>
      <c r="E103" s="18">
        <f t="shared" si="10"/>
        <v>534375</v>
      </c>
    </row>
    <row r="104" spans="1:5" x14ac:dyDescent="0.2">
      <c r="A104" s="14">
        <f t="shared" si="6"/>
        <v>138000</v>
      </c>
      <c r="B104" s="13">
        <f t="shared" si="8"/>
        <v>535750</v>
      </c>
      <c r="C104" s="14">
        <f t="shared" si="9"/>
        <v>1375</v>
      </c>
      <c r="E104" s="18">
        <f t="shared" si="10"/>
        <v>535750</v>
      </c>
    </row>
    <row r="105" spans="1:5" x14ac:dyDescent="0.2">
      <c r="A105" s="14">
        <f t="shared" si="6"/>
        <v>139000</v>
      </c>
      <c r="B105" s="13">
        <f t="shared" si="8"/>
        <v>537125</v>
      </c>
      <c r="C105" s="14">
        <f t="shared" si="9"/>
        <v>1375</v>
      </c>
      <c r="E105" s="18">
        <f t="shared" si="10"/>
        <v>537125</v>
      </c>
    </row>
    <row r="106" spans="1:5" x14ac:dyDescent="0.2">
      <c r="A106" s="14">
        <f t="shared" si="6"/>
        <v>140000</v>
      </c>
      <c r="B106" s="13">
        <f t="shared" si="8"/>
        <v>538500</v>
      </c>
      <c r="C106" s="14">
        <f t="shared" si="9"/>
        <v>1375</v>
      </c>
      <c r="E106" s="18">
        <f t="shared" si="10"/>
        <v>538500</v>
      </c>
    </row>
    <row r="107" spans="1:5" x14ac:dyDescent="0.2">
      <c r="A107" s="14">
        <f t="shared" si="6"/>
        <v>141000</v>
      </c>
      <c r="B107" s="13">
        <f t="shared" si="8"/>
        <v>539875</v>
      </c>
      <c r="C107" s="14">
        <f t="shared" si="9"/>
        <v>1375</v>
      </c>
      <c r="E107" s="18">
        <f t="shared" si="10"/>
        <v>539875</v>
      </c>
    </row>
    <row r="108" spans="1:5" x14ac:dyDescent="0.2">
      <c r="A108" s="14">
        <f t="shared" si="6"/>
        <v>142000</v>
      </c>
      <c r="B108" s="13">
        <f t="shared" si="8"/>
        <v>541250</v>
      </c>
      <c r="C108" s="14">
        <f t="shared" si="9"/>
        <v>1375</v>
      </c>
      <c r="E108" s="18">
        <f t="shared" si="10"/>
        <v>541250</v>
      </c>
    </row>
    <row r="109" spans="1:5" x14ac:dyDescent="0.2">
      <c r="A109" s="14">
        <f t="shared" si="6"/>
        <v>143000</v>
      </c>
      <c r="B109" s="13">
        <f t="shared" si="8"/>
        <v>542625</v>
      </c>
      <c r="C109" s="14">
        <f t="shared" si="9"/>
        <v>1375</v>
      </c>
      <c r="E109" s="18">
        <f t="shared" si="10"/>
        <v>542625</v>
      </c>
    </row>
    <row r="110" spans="1:5" x14ac:dyDescent="0.2">
      <c r="A110" s="14">
        <f t="shared" si="6"/>
        <v>144000</v>
      </c>
      <c r="B110" s="13">
        <f t="shared" si="8"/>
        <v>544000</v>
      </c>
      <c r="C110" s="14">
        <f t="shared" si="9"/>
        <v>1375</v>
      </c>
      <c r="E110" s="18">
        <f t="shared" si="10"/>
        <v>544000</v>
      </c>
    </row>
    <row r="111" spans="1:5" x14ac:dyDescent="0.2">
      <c r="A111" s="14">
        <f t="shared" si="6"/>
        <v>145000</v>
      </c>
      <c r="B111" s="13">
        <f t="shared" si="8"/>
        <v>545375</v>
      </c>
      <c r="C111" s="14">
        <f t="shared" si="9"/>
        <v>1375</v>
      </c>
      <c r="E111" s="18">
        <f t="shared" si="10"/>
        <v>545375</v>
      </c>
    </row>
    <row r="112" spans="1:5" x14ac:dyDescent="0.2">
      <c r="A112" s="14">
        <f t="shared" si="6"/>
        <v>146000</v>
      </c>
      <c r="B112" s="13">
        <f t="shared" si="8"/>
        <v>546750</v>
      </c>
      <c r="C112" s="14">
        <f t="shared" si="9"/>
        <v>1375</v>
      </c>
      <c r="E112" s="18">
        <f t="shared" si="10"/>
        <v>546750</v>
      </c>
    </row>
    <row r="113" spans="1:5" x14ac:dyDescent="0.2">
      <c r="A113" s="14">
        <f t="shared" si="6"/>
        <v>147000</v>
      </c>
      <c r="B113" s="13">
        <f t="shared" si="8"/>
        <v>548125</v>
      </c>
      <c r="C113" s="14">
        <f t="shared" si="9"/>
        <v>1375</v>
      </c>
      <c r="E113" s="18">
        <f t="shared" si="10"/>
        <v>548125</v>
      </c>
    </row>
    <row r="114" spans="1:5" x14ac:dyDescent="0.2">
      <c r="A114" s="14">
        <f t="shared" si="6"/>
        <v>148000</v>
      </c>
      <c r="B114" s="13">
        <f t="shared" si="8"/>
        <v>549500</v>
      </c>
      <c r="C114" s="14">
        <f t="shared" si="9"/>
        <v>1375</v>
      </c>
      <c r="E114" s="18">
        <f t="shared" si="10"/>
        <v>549500</v>
      </c>
    </row>
    <row r="115" spans="1:5" x14ac:dyDescent="0.2">
      <c r="A115" s="14">
        <f t="shared" si="6"/>
        <v>149000</v>
      </c>
      <c r="B115" s="13">
        <f t="shared" si="8"/>
        <v>550875</v>
      </c>
      <c r="C115" s="14">
        <f t="shared" si="9"/>
        <v>1375</v>
      </c>
      <c r="E115" s="18">
        <f t="shared" si="10"/>
        <v>550875</v>
      </c>
    </row>
    <row r="116" spans="1:5" x14ac:dyDescent="0.2">
      <c r="A116" s="14">
        <f t="shared" si="6"/>
        <v>150000</v>
      </c>
      <c r="B116" s="13">
        <f t="shared" si="8"/>
        <v>552250</v>
      </c>
      <c r="C116" s="14">
        <f t="shared" si="9"/>
        <v>1375</v>
      </c>
      <c r="E116" s="18">
        <f t="shared" si="10"/>
        <v>552250</v>
      </c>
    </row>
    <row r="117" spans="1:5" x14ac:dyDescent="0.2">
      <c r="A117" s="14">
        <f t="shared" si="6"/>
        <v>151000</v>
      </c>
      <c r="B117" s="13">
        <f t="shared" si="8"/>
        <v>553625</v>
      </c>
      <c r="C117" s="14">
        <f t="shared" si="9"/>
        <v>1375</v>
      </c>
      <c r="E117" s="18">
        <f t="shared" si="10"/>
        <v>553625</v>
      </c>
    </row>
    <row r="118" spans="1:5" x14ac:dyDescent="0.2">
      <c r="A118" s="14">
        <f t="shared" si="6"/>
        <v>152000</v>
      </c>
      <c r="B118" s="13">
        <f t="shared" si="8"/>
        <v>555000</v>
      </c>
      <c r="C118" s="14">
        <f t="shared" si="9"/>
        <v>1375</v>
      </c>
      <c r="E118" s="18">
        <f t="shared" si="10"/>
        <v>555000</v>
      </c>
    </row>
    <row r="119" spans="1:5" x14ac:dyDescent="0.2">
      <c r="A119" s="14">
        <f t="shared" si="6"/>
        <v>153000</v>
      </c>
      <c r="B119" s="13">
        <f t="shared" si="8"/>
        <v>556375</v>
      </c>
      <c r="C119" s="14">
        <f t="shared" si="9"/>
        <v>1375</v>
      </c>
      <c r="E119" s="18">
        <f t="shared" si="10"/>
        <v>556375</v>
      </c>
    </row>
    <row r="120" spans="1:5" x14ac:dyDescent="0.2">
      <c r="A120" s="14">
        <f t="shared" si="6"/>
        <v>154000</v>
      </c>
      <c r="B120" s="13">
        <f t="shared" si="8"/>
        <v>557750</v>
      </c>
      <c r="C120" s="14">
        <f t="shared" si="9"/>
        <v>1375</v>
      </c>
      <c r="E120" s="18">
        <f t="shared" si="10"/>
        <v>557750</v>
      </c>
    </row>
    <row r="121" spans="1:5" x14ac:dyDescent="0.2">
      <c r="A121" s="14">
        <f t="shared" si="6"/>
        <v>155000</v>
      </c>
      <c r="B121" s="13">
        <f t="shared" si="8"/>
        <v>559125</v>
      </c>
      <c r="C121" s="14">
        <f t="shared" si="9"/>
        <v>1375</v>
      </c>
      <c r="E121" s="18">
        <f t="shared" si="10"/>
        <v>559125</v>
      </c>
    </row>
    <row r="122" spans="1:5" x14ac:dyDescent="0.2">
      <c r="A122" s="14">
        <f t="shared" si="6"/>
        <v>156000</v>
      </c>
      <c r="B122" s="13">
        <f t="shared" si="8"/>
        <v>560500</v>
      </c>
      <c r="C122" s="14">
        <f t="shared" si="9"/>
        <v>1375</v>
      </c>
      <c r="E122" s="18">
        <f t="shared" si="10"/>
        <v>560500</v>
      </c>
    </row>
    <row r="123" spans="1:5" x14ac:dyDescent="0.2">
      <c r="A123" s="14">
        <f t="shared" ref="A123:A182" si="11">A122+1000</f>
        <v>157000</v>
      </c>
      <c r="B123" s="13">
        <f t="shared" si="8"/>
        <v>561875</v>
      </c>
      <c r="C123" s="14">
        <f t="shared" si="9"/>
        <v>1375</v>
      </c>
      <c r="E123" s="18">
        <f t="shared" si="10"/>
        <v>561875</v>
      </c>
    </row>
    <row r="124" spans="1:5" x14ac:dyDescent="0.2">
      <c r="A124" s="14">
        <f t="shared" si="11"/>
        <v>158000</v>
      </c>
      <c r="B124" s="13">
        <f t="shared" si="8"/>
        <v>563250</v>
      </c>
      <c r="C124" s="14">
        <f t="shared" si="9"/>
        <v>1375</v>
      </c>
      <c r="E124" s="18">
        <f t="shared" si="10"/>
        <v>563250</v>
      </c>
    </row>
    <row r="125" spans="1:5" x14ac:dyDescent="0.2">
      <c r="A125" s="14">
        <f t="shared" si="11"/>
        <v>159000</v>
      </c>
      <c r="B125" s="13">
        <f t="shared" si="8"/>
        <v>564625</v>
      </c>
      <c r="C125" s="14">
        <f t="shared" si="9"/>
        <v>1375</v>
      </c>
      <c r="E125" s="18">
        <f t="shared" si="10"/>
        <v>564625</v>
      </c>
    </row>
    <row r="126" spans="1:5" x14ac:dyDescent="0.2">
      <c r="A126" s="14">
        <f t="shared" si="11"/>
        <v>160000</v>
      </c>
      <c r="B126" s="13">
        <f t="shared" si="8"/>
        <v>566000</v>
      </c>
      <c r="C126" s="14">
        <f t="shared" si="9"/>
        <v>1375</v>
      </c>
      <c r="E126" s="18">
        <f t="shared" si="10"/>
        <v>566000</v>
      </c>
    </row>
    <row r="127" spans="1:5" x14ac:dyDescent="0.2">
      <c r="A127" s="14">
        <f t="shared" si="11"/>
        <v>161000</v>
      </c>
      <c r="B127" s="13">
        <f t="shared" si="8"/>
        <v>567375</v>
      </c>
      <c r="C127" s="14">
        <f t="shared" si="9"/>
        <v>1375</v>
      </c>
      <c r="E127" s="18">
        <f t="shared" si="10"/>
        <v>567375</v>
      </c>
    </row>
    <row r="128" spans="1:5" x14ac:dyDescent="0.2">
      <c r="A128" s="14">
        <f t="shared" si="11"/>
        <v>162000</v>
      </c>
      <c r="B128" s="13">
        <f t="shared" si="8"/>
        <v>568750</v>
      </c>
      <c r="C128" s="14">
        <f t="shared" si="9"/>
        <v>1375</v>
      </c>
      <c r="E128" s="18">
        <f t="shared" si="10"/>
        <v>568750</v>
      </c>
    </row>
    <row r="129" spans="1:5" x14ac:dyDescent="0.2">
      <c r="A129" s="14">
        <f t="shared" si="11"/>
        <v>163000</v>
      </c>
      <c r="B129" s="13">
        <f t="shared" si="8"/>
        <v>570125</v>
      </c>
      <c r="C129" s="14">
        <f t="shared" si="9"/>
        <v>1375</v>
      </c>
      <c r="E129" s="18">
        <f t="shared" si="10"/>
        <v>570125</v>
      </c>
    </row>
    <row r="130" spans="1:5" x14ac:dyDescent="0.2">
      <c r="A130" s="14">
        <f t="shared" si="11"/>
        <v>164000</v>
      </c>
      <c r="B130" s="13">
        <f t="shared" si="8"/>
        <v>571500</v>
      </c>
      <c r="C130" s="14">
        <f t="shared" si="9"/>
        <v>1375</v>
      </c>
      <c r="E130" s="18">
        <f t="shared" si="10"/>
        <v>571500</v>
      </c>
    </row>
    <row r="131" spans="1:5" x14ac:dyDescent="0.2">
      <c r="A131" s="14">
        <f t="shared" si="11"/>
        <v>165000</v>
      </c>
      <c r="B131" s="13">
        <f t="shared" si="8"/>
        <v>572875</v>
      </c>
      <c r="C131" s="14">
        <f t="shared" si="9"/>
        <v>1375</v>
      </c>
      <c r="E131" s="18">
        <f t="shared" si="10"/>
        <v>572875</v>
      </c>
    </row>
    <row r="132" spans="1:5" x14ac:dyDescent="0.2">
      <c r="A132" s="14">
        <f t="shared" si="11"/>
        <v>166000</v>
      </c>
      <c r="B132" s="13">
        <f t="shared" si="8"/>
        <v>574250</v>
      </c>
      <c r="C132" s="14">
        <f t="shared" si="9"/>
        <v>1375</v>
      </c>
      <c r="E132" s="18">
        <f t="shared" si="10"/>
        <v>574250</v>
      </c>
    </row>
    <row r="133" spans="1:5" x14ac:dyDescent="0.2">
      <c r="A133" s="14">
        <f t="shared" si="11"/>
        <v>167000</v>
      </c>
      <c r="B133" s="13">
        <f t="shared" si="8"/>
        <v>575625</v>
      </c>
      <c r="C133" s="14">
        <f t="shared" si="9"/>
        <v>1375</v>
      </c>
      <c r="E133" s="18">
        <f t="shared" si="10"/>
        <v>575625</v>
      </c>
    </row>
    <row r="134" spans="1:5" x14ac:dyDescent="0.2">
      <c r="A134" s="14">
        <f t="shared" si="11"/>
        <v>168000</v>
      </c>
      <c r="B134" s="13">
        <f t="shared" si="8"/>
        <v>577000</v>
      </c>
      <c r="C134" s="14">
        <f t="shared" si="9"/>
        <v>1375</v>
      </c>
      <c r="E134" s="18">
        <f t="shared" si="10"/>
        <v>577000</v>
      </c>
    </row>
    <row r="135" spans="1:5" x14ac:dyDescent="0.2">
      <c r="A135" s="14">
        <f t="shared" si="11"/>
        <v>169000</v>
      </c>
      <c r="B135" s="13">
        <f t="shared" ref="B135:B198" si="12">IF(A135&lt;40000,0,IF(A135&gt;=260000,703500,IF(A135&gt;=120000,511000+110000/80000*(A135-120000),IF(A135&gt;=60000,401000+110000/60000*(A135-60000),IF(A135&gt;=40000,291000+110000/20000*(A135-40000))))))</f>
        <v>578375</v>
      </c>
      <c r="C135" s="14">
        <f t="shared" si="9"/>
        <v>1375</v>
      </c>
      <c r="E135" s="18">
        <f t="shared" si="10"/>
        <v>578375</v>
      </c>
    </row>
    <row r="136" spans="1:5" x14ac:dyDescent="0.2">
      <c r="A136" s="14">
        <f t="shared" si="11"/>
        <v>170000</v>
      </c>
      <c r="B136" s="13">
        <f t="shared" si="12"/>
        <v>579750</v>
      </c>
      <c r="C136" s="14">
        <f t="shared" ref="C136:C199" si="13">B136-B135</f>
        <v>1375</v>
      </c>
      <c r="E136" s="18">
        <f t="shared" si="10"/>
        <v>579750</v>
      </c>
    </row>
    <row r="137" spans="1:5" x14ac:dyDescent="0.2">
      <c r="A137" s="14">
        <f t="shared" si="11"/>
        <v>171000</v>
      </c>
      <c r="B137" s="13">
        <f t="shared" si="12"/>
        <v>581125</v>
      </c>
      <c r="C137" s="14">
        <f t="shared" si="13"/>
        <v>1375</v>
      </c>
      <c r="E137" s="18">
        <f t="shared" si="10"/>
        <v>581125</v>
      </c>
    </row>
    <row r="138" spans="1:5" x14ac:dyDescent="0.2">
      <c r="A138" s="14">
        <f t="shared" si="11"/>
        <v>172000</v>
      </c>
      <c r="B138" s="13">
        <f t="shared" si="12"/>
        <v>582500</v>
      </c>
      <c r="C138" s="14">
        <f t="shared" si="13"/>
        <v>1375</v>
      </c>
      <c r="E138" s="18">
        <f t="shared" si="10"/>
        <v>582500</v>
      </c>
    </row>
    <row r="139" spans="1:5" x14ac:dyDescent="0.2">
      <c r="A139" s="14">
        <f t="shared" si="11"/>
        <v>173000</v>
      </c>
      <c r="B139" s="13">
        <f t="shared" si="12"/>
        <v>583875</v>
      </c>
      <c r="C139" s="14">
        <f t="shared" si="13"/>
        <v>1375</v>
      </c>
      <c r="E139" s="18">
        <f t="shared" si="10"/>
        <v>583875</v>
      </c>
    </row>
    <row r="140" spans="1:5" x14ac:dyDescent="0.2">
      <c r="A140" s="14">
        <f t="shared" si="11"/>
        <v>174000</v>
      </c>
      <c r="B140" s="13">
        <f t="shared" si="12"/>
        <v>585250</v>
      </c>
      <c r="C140" s="14">
        <f t="shared" si="13"/>
        <v>1375</v>
      </c>
      <c r="E140" s="18">
        <f t="shared" si="10"/>
        <v>585250</v>
      </c>
    </row>
    <row r="141" spans="1:5" x14ac:dyDescent="0.2">
      <c r="A141" s="14">
        <f t="shared" si="11"/>
        <v>175000</v>
      </c>
      <c r="B141" s="13">
        <f t="shared" si="12"/>
        <v>586625</v>
      </c>
      <c r="C141" s="14">
        <f t="shared" si="13"/>
        <v>1375</v>
      </c>
      <c r="E141" s="18">
        <f t="shared" si="10"/>
        <v>586625</v>
      </c>
    </row>
    <row r="142" spans="1:5" x14ac:dyDescent="0.2">
      <c r="A142" s="14">
        <f t="shared" si="11"/>
        <v>176000</v>
      </c>
      <c r="B142" s="13">
        <f t="shared" si="12"/>
        <v>588000</v>
      </c>
      <c r="C142" s="14">
        <f t="shared" si="13"/>
        <v>1375</v>
      </c>
      <c r="E142" s="18">
        <f t="shared" si="10"/>
        <v>588000</v>
      </c>
    </row>
    <row r="143" spans="1:5" x14ac:dyDescent="0.2">
      <c r="A143" s="14">
        <f t="shared" si="11"/>
        <v>177000</v>
      </c>
      <c r="B143" s="13">
        <f t="shared" si="12"/>
        <v>589375</v>
      </c>
      <c r="C143" s="14">
        <f t="shared" si="13"/>
        <v>1375</v>
      </c>
      <c r="E143" s="18">
        <f t="shared" si="10"/>
        <v>589375</v>
      </c>
    </row>
    <row r="144" spans="1:5" x14ac:dyDescent="0.2">
      <c r="A144" s="14">
        <f t="shared" si="11"/>
        <v>178000</v>
      </c>
      <c r="B144" s="13">
        <f t="shared" si="12"/>
        <v>590750</v>
      </c>
      <c r="C144" s="14">
        <f t="shared" si="13"/>
        <v>1375</v>
      </c>
      <c r="E144" s="18">
        <f t="shared" si="10"/>
        <v>590750</v>
      </c>
    </row>
    <row r="145" spans="1:5" x14ac:dyDescent="0.2">
      <c r="A145" s="14">
        <f t="shared" si="11"/>
        <v>179000</v>
      </c>
      <c r="B145" s="13">
        <f t="shared" si="12"/>
        <v>592125</v>
      </c>
      <c r="C145" s="14">
        <f t="shared" si="13"/>
        <v>1375</v>
      </c>
      <c r="E145" s="18">
        <f t="shared" si="10"/>
        <v>592125</v>
      </c>
    </row>
    <row r="146" spans="1:5" x14ac:dyDescent="0.2">
      <c r="A146" s="14">
        <f t="shared" si="11"/>
        <v>180000</v>
      </c>
      <c r="B146" s="13">
        <f t="shared" si="12"/>
        <v>593500</v>
      </c>
      <c r="C146" s="14">
        <f t="shared" si="13"/>
        <v>1375</v>
      </c>
      <c r="E146" s="18">
        <f t="shared" si="10"/>
        <v>593500</v>
      </c>
    </row>
    <row r="147" spans="1:5" x14ac:dyDescent="0.2">
      <c r="A147" s="14">
        <f t="shared" si="11"/>
        <v>181000</v>
      </c>
      <c r="B147" s="13">
        <f t="shared" si="12"/>
        <v>594875</v>
      </c>
      <c r="C147" s="14">
        <f t="shared" si="13"/>
        <v>1375</v>
      </c>
      <c r="E147" s="18">
        <f t="shared" si="10"/>
        <v>594875</v>
      </c>
    </row>
    <row r="148" spans="1:5" x14ac:dyDescent="0.2">
      <c r="A148" s="14">
        <f t="shared" si="11"/>
        <v>182000</v>
      </c>
      <c r="B148" s="13">
        <f t="shared" si="12"/>
        <v>596250</v>
      </c>
      <c r="C148" s="14">
        <f t="shared" si="13"/>
        <v>1375</v>
      </c>
      <c r="E148" s="18">
        <f t="shared" si="10"/>
        <v>596250</v>
      </c>
    </row>
    <row r="149" spans="1:5" x14ac:dyDescent="0.2">
      <c r="A149" s="14">
        <f t="shared" si="11"/>
        <v>183000</v>
      </c>
      <c r="B149" s="13">
        <f t="shared" si="12"/>
        <v>597625</v>
      </c>
      <c r="C149" s="14">
        <f t="shared" si="13"/>
        <v>1375</v>
      </c>
      <c r="E149" s="18">
        <f t="shared" si="10"/>
        <v>597625</v>
      </c>
    </row>
    <row r="150" spans="1:5" x14ac:dyDescent="0.2">
      <c r="A150" s="14">
        <f t="shared" si="11"/>
        <v>184000</v>
      </c>
      <c r="B150" s="13">
        <f t="shared" si="12"/>
        <v>599000</v>
      </c>
      <c r="C150" s="14">
        <f t="shared" si="13"/>
        <v>1375</v>
      </c>
      <c r="E150" s="18">
        <f t="shared" si="10"/>
        <v>599000</v>
      </c>
    </row>
    <row r="151" spans="1:5" x14ac:dyDescent="0.2">
      <c r="A151" s="14">
        <f t="shared" si="11"/>
        <v>185000</v>
      </c>
      <c r="B151" s="13">
        <f t="shared" si="12"/>
        <v>600375</v>
      </c>
      <c r="C151" s="14">
        <f t="shared" si="13"/>
        <v>1375</v>
      </c>
      <c r="E151" s="18">
        <f t="shared" si="10"/>
        <v>600375</v>
      </c>
    </row>
    <row r="152" spans="1:5" x14ac:dyDescent="0.2">
      <c r="A152" s="14">
        <f t="shared" si="11"/>
        <v>186000</v>
      </c>
      <c r="B152" s="13">
        <f t="shared" si="12"/>
        <v>601750</v>
      </c>
      <c r="C152" s="14">
        <f t="shared" si="13"/>
        <v>1375</v>
      </c>
      <c r="E152" s="18">
        <f t="shared" ref="E152:E215" si="14">IF(A152&lt;40000,0,IF(A152&lt;=60000,291000+(A152-40000)*110000/20000,IF(A152&lt;=120000,401000+(A152-60000)*110000/60000,IF(A152&lt;=260000,511000+(A152-120000)*110000/80000,703500))))</f>
        <v>601750</v>
      </c>
    </row>
    <row r="153" spans="1:5" x14ac:dyDescent="0.2">
      <c r="A153" s="14">
        <f t="shared" si="11"/>
        <v>187000</v>
      </c>
      <c r="B153" s="13">
        <f t="shared" si="12"/>
        <v>603125</v>
      </c>
      <c r="C153" s="14">
        <f t="shared" si="13"/>
        <v>1375</v>
      </c>
      <c r="E153" s="18">
        <f t="shared" si="14"/>
        <v>603125</v>
      </c>
    </row>
    <row r="154" spans="1:5" x14ac:dyDescent="0.2">
      <c r="A154" s="14">
        <f t="shared" si="11"/>
        <v>188000</v>
      </c>
      <c r="B154" s="13">
        <f t="shared" si="12"/>
        <v>604500</v>
      </c>
      <c r="C154" s="14">
        <f t="shared" si="13"/>
        <v>1375</v>
      </c>
      <c r="E154" s="18">
        <f t="shared" si="14"/>
        <v>604500</v>
      </c>
    </row>
    <row r="155" spans="1:5" x14ac:dyDescent="0.2">
      <c r="A155" s="14">
        <f t="shared" si="11"/>
        <v>189000</v>
      </c>
      <c r="B155" s="13">
        <f t="shared" si="12"/>
        <v>605875</v>
      </c>
      <c r="C155" s="14">
        <f t="shared" si="13"/>
        <v>1375</v>
      </c>
      <c r="E155" s="18">
        <f t="shared" si="14"/>
        <v>605875</v>
      </c>
    </row>
    <row r="156" spans="1:5" x14ac:dyDescent="0.2">
      <c r="A156" s="14">
        <f t="shared" si="11"/>
        <v>190000</v>
      </c>
      <c r="B156" s="13">
        <f t="shared" si="12"/>
        <v>607250</v>
      </c>
      <c r="C156" s="14">
        <f t="shared" si="13"/>
        <v>1375</v>
      </c>
      <c r="E156" s="18">
        <f t="shared" si="14"/>
        <v>607250</v>
      </c>
    </row>
    <row r="157" spans="1:5" x14ac:dyDescent="0.2">
      <c r="A157" s="14">
        <f t="shared" si="11"/>
        <v>191000</v>
      </c>
      <c r="B157" s="13">
        <f t="shared" si="12"/>
        <v>608625</v>
      </c>
      <c r="C157" s="14">
        <f t="shared" si="13"/>
        <v>1375</v>
      </c>
      <c r="E157" s="18">
        <f t="shared" si="14"/>
        <v>608625</v>
      </c>
    </row>
    <row r="158" spans="1:5" x14ac:dyDescent="0.2">
      <c r="A158" s="14">
        <f t="shared" si="11"/>
        <v>192000</v>
      </c>
      <c r="B158" s="13">
        <f t="shared" si="12"/>
        <v>610000</v>
      </c>
      <c r="C158" s="14">
        <f t="shared" si="13"/>
        <v>1375</v>
      </c>
      <c r="E158" s="18">
        <f t="shared" si="14"/>
        <v>610000</v>
      </c>
    </row>
    <row r="159" spans="1:5" x14ac:dyDescent="0.2">
      <c r="A159" s="14">
        <f t="shared" si="11"/>
        <v>193000</v>
      </c>
      <c r="B159" s="13">
        <f t="shared" si="12"/>
        <v>611375</v>
      </c>
      <c r="C159" s="14">
        <f t="shared" si="13"/>
        <v>1375</v>
      </c>
      <c r="E159" s="18">
        <f t="shared" si="14"/>
        <v>611375</v>
      </c>
    </row>
    <row r="160" spans="1:5" x14ac:dyDescent="0.2">
      <c r="A160" s="14">
        <f t="shared" si="11"/>
        <v>194000</v>
      </c>
      <c r="B160" s="13">
        <f t="shared" si="12"/>
        <v>612750</v>
      </c>
      <c r="C160" s="14">
        <f t="shared" si="13"/>
        <v>1375</v>
      </c>
      <c r="E160" s="18">
        <f t="shared" si="14"/>
        <v>612750</v>
      </c>
    </row>
    <row r="161" spans="1:5" x14ac:dyDescent="0.2">
      <c r="A161" s="14">
        <f t="shared" si="11"/>
        <v>195000</v>
      </c>
      <c r="B161" s="13">
        <f t="shared" si="12"/>
        <v>614125</v>
      </c>
      <c r="C161" s="14">
        <f t="shared" si="13"/>
        <v>1375</v>
      </c>
      <c r="E161" s="18">
        <f t="shared" si="14"/>
        <v>614125</v>
      </c>
    </row>
    <row r="162" spans="1:5" x14ac:dyDescent="0.2">
      <c r="A162" s="14">
        <f t="shared" si="11"/>
        <v>196000</v>
      </c>
      <c r="B162" s="13">
        <f t="shared" si="12"/>
        <v>615500</v>
      </c>
      <c r="C162" s="14">
        <f t="shared" si="13"/>
        <v>1375</v>
      </c>
      <c r="E162" s="18">
        <f t="shared" si="14"/>
        <v>615500</v>
      </c>
    </row>
    <row r="163" spans="1:5" x14ac:dyDescent="0.2">
      <c r="A163" s="14">
        <f t="shared" si="11"/>
        <v>197000</v>
      </c>
      <c r="B163" s="13">
        <f t="shared" si="12"/>
        <v>616875</v>
      </c>
      <c r="C163" s="14">
        <f t="shared" si="13"/>
        <v>1375</v>
      </c>
      <c r="E163" s="18">
        <f t="shared" si="14"/>
        <v>616875</v>
      </c>
    </row>
    <row r="164" spans="1:5" x14ac:dyDescent="0.2">
      <c r="A164" s="14">
        <f t="shared" si="11"/>
        <v>198000</v>
      </c>
      <c r="B164" s="13">
        <f t="shared" si="12"/>
        <v>618250</v>
      </c>
      <c r="C164" s="14">
        <f t="shared" si="13"/>
        <v>1375</v>
      </c>
      <c r="E164" s="18">
        <f t="shared" si="14"/>
        <v>618250</v>
      </c>
    </row>
    <row r="165" spans="1:5" x14ac:dyDescent="0.2">
      <c r="A165" s="14">
        <f t="shared" si="11"/>
        <v>199000</v>
      </c>
      <c r="B165" s="13">
        <f t="shared" si="12"/>
        <v>619625</v>
      </c>
      <c r="C165" s="14">
        <f t="shared" si="13"/>
        <v>1375</v>
      </c>
      <c r="E165" s="18">
        <f t="shared" si="14"/>
        <v>619625</v>
      </c>
    </row>
    <row r="166" spans="1:5" x14ac:dyDescent="0.2">
      <c r="A166" s="14">
        <f t="shared" si="11"/>
        <v>200000</v>
      </c>
      <c r="B166" s="13">
        <f t="shared" si="12"/>
        <v>621000</v>
      </c>
      <c r="C166" s="14">
        <f t="shared" si="13"/>
        <v>1375</v>
      </c>
      <c r="E166" s="18">
        <f t="shared" si="14"/>
        <v>621000</v>
      </c>
    </row>
    <row r="167" spans="1:5" x14ac:dyDescent="0.2">
      <c r="A167" s="14">
        <f t="shared" si="11"/>
        <v>201000</v>
      </c>
      <c r="B167" s="13">
        <f t="shared" si="12"/>
        <v>622375</v>
      </c>
      <c r="C167" s="14">
        <f t="shared" si="13"/>
        <v>1375</v>
      </c>
      <c r="E167" s="18">
        <f t="shared" si="14"/>
        <v>622375</v>
      </c>
    </row>
    <row r="168" spans="1:5" x14ac:dyDescent="0.2">
      <c r="A168" s="14">
        <f t="shared" si="11"/>
        <v>202000</v>
      </c>
      <c r="B168" s="13">
        <f t="shared" si="12"/>
        <v>623750</v>
      </c>
      <c r="C168" s="14">
        <f t="shared" si="13"/>
        <v>1375</v>
      </c>
      <c r="E168" s="18">
        <f t="shared" si="14"/>
        <v>623750</v>
      </c>
    </row>
    <row r="169" spans="1:5" x14ac:dyDescent="0.2">
      <c r="A169" s="14">
        <f t="shared" si="11"/>
        <v>203000</v>
      </c>
      <c r="B169" s="13">
        <f t="shared" si="12"/>
        <v>625125</v>
      </c>
      <c r="C169" s="14">
        <f t="shared" si="13"/>
        <v>1375</v>
      </c>
      <c r="E169" s="18">
        <f t="shared" si="14"/>
        <v>625125</v>
      </c>
    </row>
    <row r="170" spans="1:5" x14ac:dyDescent="0.2">
      <c r="A170" s="14">
        <f t="shared" si="11"/>
        <v>204000</v>
      </c>
      <c r="B170" s="13">
        <f t="shared" si="12"/>
        <v>626500</v>
      </c>
      <c r="C170" s="14">
        <f t="shared" si="13"/>
        <v>1375</v>
      </c>
      <c r="E170" s="18">
        <f t="shared" si="14"/>
        <v>626500</v>
      </c>
    </row>
    <row r="171" spans="1:5" x14ac:dyDescent="0.2">
      <c r="A171" s="14">
        <f t="shared" si="11"/>
        <v>205000</v>
      </c>
      <c r="B171" s="13">
        <f t="shared" si="12"/>
        <v>627875</v>
      </c>
      <c r="C171" s="14">
        <f t="shared" si="13"/>
        <v>1375</v>
      </c>
      <c r="E171" s="18">
        <f t="shared" si="14"/>
        <v>627875</v>
      </c>
    </row>
    <row r="172" spans="1:5" x14ac:dyDescent="0.2">
      <c r="A172" s="14">
        <f t="shared" si="11"/>
        <v>206000</v>
      </c>
      <c r="B172" s="13">
        <f t="shared" si="12"/>
        <v>629250</v>
      </c>
      <c r="C172" s="14">
        <f t="shared" si="13"/>
        <v>1375</v>
      </c>
      <c r="E172" s="18">
        <f t="shared" si="14"/>
        <v>629250</v>
      </c>
    </row>
    <row r="173" spans="1:5" x14ac:dyDescent="0.2">
      <c r="A173" s="14">
        <f t="shared" si="11"/>
        <v>207000</v>
      </c>
      <c r="B173" s="13">
        <f t="shared" si="12"/>
        <v>630625</v>
      </c>
      <c r="C173" s="14">
        <f t="shared" si="13"/>
        <v>1375</v>
      </c>
      <c r="E173" s="18">
        <f t="shared" si="14"/>
        <v>630625</v>
      </c>
    </row>
    <row r="174" spans="1:5" x14ac:dyDescent="0.2">
      <c r="A174" s="14">
        <f t="shared" si="11"/>
        <v>208000</v>
      </c>
      <c r="B174" s="13">
        <f t="shared" si="12"/>
        <v>632000</v>
      </c>
      <c r="C174" s="14">
        <f t="shared" si="13"/>
        <v>1375</v>
      </c>
      <c r="E174" s="18">
        <f t="shared" si="14"/>
        <v>632000</v>
      </c>
    </row>
    <row r="175" spans="1:5" x14ac:dyDescent="0.2">
      <c r="A175" s="14">
        <f t="shared" si="11"/>
        <v>209000</v>
      </c>
      <c r="B175" s="13">
        <f t="shared" si="12"/>
        <v>633375</v>
      </c>
      <c r="C175" s="14">
        <f t="shared" si="13"/>
        <v>1375</v>
      </c>
      <c r="E175" s="18">
        <f t="shared" si="14"/>
        <v>633375</v>
      </c>
    </row>
    <row r="176" spans="1:5" x14ac:dyDescent="0.2">
      <c r="A176" s="14">
        <f t="shared" si="11"/>
        <v>210000</v>
      </c>
      <c r="B176" s="13">
        <f t="shared" si="12"/>
        <v>634750</v>
      </c>
      <c r="C176" s="14">
        <f t="shared" si="13"/>
        <v>1375</v>
      </c>
      <c r="E176" s="18">
        <f t="shared" si="14"/>
        <v>634750</v>
      </c>
    </row>
    <row r="177" spans="1:5" x14ac:dyDescent="0.2">
      <c r="A177" s="14">
        <f t="shared" si="11"/>
        <v>211000</v>
      </c>
      <c r="B177" s="13">
        <f t="shared" si="12"/>
        <v>636125</v>
      </c>
      <c r="C177" s="14">
        <f t="shared" si="13"/>
        <v>1375</v>
      </c>
      <c r="E177" s="18">
        <f t="shared" si="14"/>
        <v>636125</v>
      </c>
    </row>
    <row r="178" spans="1:5" x14ac:dyDescent="0.2">
      <c r="A178" s="14">
        <f t="shared" si="11"/>
        <v>212000</v>
      </c>
      <c r="B178" s="13">
        <f t="shared" si="12"/>
        <v>637500</v>
      </c>
      <c r="C178" s="14">
        <f t="shared" si="13"/>
        <v>1375</v>
      </c>
      <c r="E178" s="18">
        <f t="shared" si="14"/>
        <v>637500</v>
      </c>
    </row>
    <row r="179" spans="1:5" x14ac:dyDescent="0.2">
      <c r="A179" s="14">
        <f t="shared" si="11"/>
        <v>213000</v>
      </c>
      <c r="B179" s="13">
        <f t="shared" si="12"/>
        <v>638875</v>
      </c>
      <c r="C179" s="14">
        <f t="shared" si="13"/>
        <v>1375</v>
      </c>
      <c r="E179" s="18">
        <f t="shared" si="14"/>
        <v>638875</v>
      </c>
    </row>
    <row r="180" spans="1:5" x14ac:dyDescent="0.2">
      <c r="A180" s="14">
        <f t="shared" si="11"/>
        <v>214000</v>
      </c>
      <c r="B180" s="13">
        <f t="shared" si="12"/>
        <v>640250</v>
      </c>
      <c r="C180" s="14">
        <f t="shared" si="13"/>
        <v>1375</v>
      </c>
      <c r="E180" s="18">
        <f t="shared" si="14"/>
        <v>640250</v>
      </c>
    </row>
    <row r="181" spans="1:5" x14ac:dyDescent="0.2">
      <c r="A181" s="14">
        <f t="shared" si="11"/>
        <v>215000</v>
      </c>
      <c r="B181" s="13">
        <f t="shared" si="12"/>
        <v>641625</v>
      </c>
      <c r="C181" s="14">
        <f t="shared" si="13"/>
        <v>1375</v>
      </c>
      <c r="E181" s="18">
        <f t="shared" si="14"/>
        <v>641625</v>
      </c>
    </row>
    <row r="182" spans="1:5" x14ac:dyDescent="0.2">
      <c r="A182" s="14">
        <f t="shared" si="11"/>
        <v>216000</v>
      </c>
      <c r="B182" s="13">
        <f t="shared" si="12"/>
        <v>643000</v>
      </c>
      <c r="C182" s="14">
        <f t="shared" si="13"/>
        <v>1375</v>
      </c>
      <c r="E182" s="18">
        <f t="shared" si="14"/>
        <v>643000</v>
      </c>
    </row>
    <row r="183" spans="1:5" x14ac:dyDescent="0.2">
      <c r="A183" s="14">
        <f t="shared" ref="A183:A226" si="15">A182+1000</f>
        <v>217000</v>
      </c>
      <c r="B183" s="13">
        <f t="shared" si="12"/>
        <v>644375</v>
      </c>
      <c r="C183" s="14">
        <f t="shared" si="13"/>
        <v>1375</v>
      </c>
      <c r="E183" s="18">
        <f t="shared" si="14"/>
        <v>644375</v>
      </c>
    </row>
    <row r="184" spans="1:5" x14ac:dyDescent="0.2">
      <c r="A184" s="14">
        <f t="shared" si="15"/>
        <v>218000</v>
      </c>
      <c r="B184" s="13">
        <f t="shared" si="12"/>
        <v>645750</v>
      </c>
      <c r="C184" s="14">
        <f t="shared" si="13"/>
        <v>1375</v>
      </c>
      <c r="E184" s="18">
        <f t="shared" si="14"/>
        <v>645750</v>
      </c>
    </row>
    <row r="185" spans="1:5" x14ac:dyDescent="0.2">
      <c r="A185" s="14">
        <f t="shared" si="15"/>
        <v>219000</v>
      </c>
      <c r="B185" s="13">
        <f t="shared" si="12"/>
        <v>647125</v>
      </c>
      <c r="C185" s="14">
        <f t="shared" si="13"/>
        <v>1375</v>
      </c>
      <c r="E185" s="18">
        <f t="shared" si="14"/>
        <v>647125</v>
      </c>
    </row>
    <row r="186" spans="1:5" x14ac:dyDescent="0.2">
      <c r="A186" s="14">
        <f t="shared" si="15"/>
        <v>220000</v>
      </c>
      <c r="B186" s="13">
        <f t="shared" si="12"/>
        <v>648500</v>
      </c>
      <c r="C186" s="14">
        <f t="shared" si="13"/>
        <v>1375</v>
      </c>
      <c r="E186" s="18">
        <f t="shared" si="14"/>
        <v>648500</v>
      </c>
    </row>
    <row r="187" spans="1:5" x14ac:dyDescent="0.2">
      <c r="A187" s="14">
        <f t="shared" si="15"/>
        <v>221000</v>
      </c>
      <c r="B187" s="13">
        <f t="shared" si="12"/>
        <v>649875</v>
      </c>
      <c r="C187" s="14">
        <f t="shared" si="13"/>
        <v>1375</v>
      </c>
      <c r="E187" s="18">
        <f t="shared" si="14"/>
        <v>649875</v>
      </c>
    </row>
    <row r="188" spans="1:5" x14ac:dyDescent="0.2">
      <c r="A188" s="14">
        <f t="shared" si="15"/>
        <v>222000</v>
      </c>
      <c r="B188" s="13">
        <f t="shared" si="12"/>
        <v>651250</v>
      </c>
      <c r="C188" s="14">
        <f t="shared" si="13"/>
        <v>1375</v>
      </c>
      <c r="E188" s="18">
        <f t="shared" si="14"/>
        <v>651250</v>
      </c>
    </row>
    <row r="189" spans="1:5" x14ac:dyDescent="0.2">
      <c r="A189" s="14">
        <f t="shared" si="15"/>
        <v>223000</v>
      </c>
      <c r="B189" s="13">
        <f t="shared" si="12"/>
        <v>652625</v>
      </c>
      <c r="C189" s="14">
        <f t="shared" si="13"/>
        <v>1375</v>
      </c>
      <c r="E189" s="18">
        <f t="shared" si="14"/>
        <v>652625</v>
      </c>
    </row>
    <row r="190" spans="1:5" x14ac:dyDescent="0.2">
      <c r="A190" s="14">
        <f t="shared" si="15"/>
        <v>224000</v>
      </c>
      <c r="B190" s="13">
        <f t="shared" si="12"/>
        <v>654000</v>
      </c>
      <c r="C190" s="14">
        <f t="shared" si="13"/>
        <v>1375</v>
      </c>
      <c r="E190" s="18">
        <f t="shared" si="14"/>
        <v>654000</v>
      </c>
    </row>
    <row r="191" spans="1:5" x14ac:dyDescent="0.2">
      <c r="A191" s="14">
        <f t="shared" si="15"/>
        <v>225000</v>
      </c>
      <c r="B191" s="13">
        <f t="shared" si="12"/>
        <v>655375</v>
      </c>
      <c r="C191" s="14">
        <f t="shared" si="13"/>
        <v>1375</v>
      </c>
      <c r="E191" s="18">
        <f t="shared" si="14"/>
        <v>655375</v>
      </c>
    </row>
    <row r="192" spans="1:5" x14ac:dyDescent="0.2">
      <c r="A192" s="14">
        <f t="shared" si="15"/>
        <v>226000</v>
      </c>
      <c r="B192" s="13">
        <f t="shared" si="12"/>
        <v>656750</v>
      </c>
      <c r="C192" s="14">
        <f t="shared" si="13"/>
        <v>1375</v>
      </c>
      <c r="E192" s="18">
        <f t="shared" si="14"/>
        <v>656750</v>
      </c>
    </row>
    <row r="193" spans="1:5" x14ac:dyDescent="0.2">
      <c r="A193" s="14">
        <f t="shared" si="15"/>
        <v>227000</v>
      </c>
      <c r="B193" s="13">
        <f t="shared" si="12"/>
        <v>658125</v>
      </c>
      <c r="C193" s="14">
        <f t="shared" si="13"/>
        <v>1375</v>
      </c>
      <c r="E193" s="18">
        <f t="shared" si="14"/>
        <v>658125</v>
      </c>
    </row>
    <row r="194" spans="1:5" x14ac:dyDescent="0.2">
      <c r="A194" s="14">
        <f t="shared" si="15"/>
        <v>228000</v>
      </c>
      <c r="B194" s="13">
        <f t="shared" si="12"/>
        <v>659500</v>
      </c>
      <c r="C194" s="14">
        <f t="shared" si="13"/>
        <v>1375</v>
      </c>
      <c r="E194" s="18">
        <f t="shared" si="14"/>
        <v>659500</v>
      </c>
    </row>
    <row r="195" spans="1:5" x14ac:dyDescent="0.2">
      <c r="A195" s="14">
        <f t="shared" si="15"/>
        <v>229000</v>
      </c>
      <c r="B195" s="13">
        <f t="shared" si="12"/>
        <v>660875</v>
      </c>
      <c r="C195" s="14">
        <f t="shared" si="13"/>
        <v>1375</v>
      </c>
      <c r="E195" s="18">
        <f t="shared" si="14"/>
        <v>660875</v>
      </c>
    </row>
    <row r="196" spans="1:5" x14ac:dyDescent="0.2">
      <c r="A196" s="14">
        <f t="shared" si="15"/>
        <v>230000</v>
      </c>
      <c r="B196" s="13">
        <f t="shared" si="12"/>
        <v>662250</v>
      </c>
      <c r="C196" s="14">
        <f t="shared" si="13"/>
        <v>1375</v>
      </c>
      <c r="E196" s="18">
        <f t="shared" si="14"/>
        <v>662250</v>
      </c>
    </row>
    <row r="197" spans="1:5" x14ac:dyDescent="0.2">
      <c r="A197" s="14">
        <f t="shared" si="15"/>
        <v>231000</v>
      </c>
      <c r="B197" s="13">
        <f t="shared" si="12"/>
        <v>663625</v>
      </c>
      <c r="C197" s="14">
        <f t="shared" si="13"/>
        <v>1375</v>
      </c>
      <c r="E197" s="18">
        <f t="shared" si="14"/>
        <v>663625</v>
      </c>
    </row>
    <row r="198" spans="1:5" x14ac:dyDescent="0.2">
      <c r="A198" s="14">
        <f t="shared" si="15"/>
        <v>232000</v>
      </c>
      <c r="B198" s="13">
        <f t="shared" si="12"/>
        <v>665000</v>
      </c>
      <c r="C198" s="14">
        <f t="shared" si="13"/>
        <v>1375</v>
      </c>
      <c r="E198" s="18">
        <f t="shared" si="14"/>
        <v>665000</v>
      </c>
    </row>
    <row r="199" spans="1:5" x14ac:dyDescent="0.2">
      <c r="A199" s="14">
        <f t="shared" si="15"/>
        <v>233000</v>
      </c>
      <c r="B199" s="13">
        <f t="shared" ref="B199:B227" si="16">IF(A199&lt;40000,0,IF(A199&gt;=260000,703500,IF(A199&gt;=120000,511000+110000/80000*(A199-120000),IF(A199&gt;=60000,401000+110000/60000*(A199-60000),IF(A199&gt;=40000,291000+110000/20000*(A199-40000))))))</f>
        <v>666375</v>
      </c>
      <c r="C199" s="14">
        <f t="shared" si="13"/>
        <v>1375</v>
      </c>
      <c r="E199" s="18">
        <f t="shared" si="14"/>
        <v>666375</v>
      </c>
    </row>
    <row r="200" spans="1:5" x14ac:dyDescent="0.2">
      <c r="A200" s="14">
        <f t="shared" si="15"/>
        <v>234000</v>
      </c>
      <c r="B200" s="13">
        <f t="shared" si="16"/>
        <v>667750</v>
      </c>
      <c r="C200" s="14">
        <f t="shared" ref="C200:C227" si="17">B200-B199</f>
        <v>1375</v>
      </c>
      <c r="E200" s="18">
        <f t="shared" si="14"/>
        <v>667750</v>
      </c>
    </row>
    <row r="201" spans="1:5" x14ac:dyDescent="0.2">
      <c r="A201" s="14">
        <f t="shared" si="15"/>
        <v>235000</v>
      </c>
      <c r="B201" s="13">
        <f t="shared" si="16"/>
        <v>669125</v>
      </c>
      <c r="C201" s="14">
        <f t="shared" si="17"/>
        <v>1375</v>
      </c>
      <c r="E201" s="18">
        <f t="shared" si="14"/>
        <v>669125</v>
      </c>
    </row>
    <row r="202" spans="1:5" x14ac:dyDescent="0.2">
      <c r="A202" s="14">
        <f t="shared" si="15"/>
        <v>236000</v>
      </c>
      <c r="B202" s="13">
        <f t="shared" si="16"/>
        <v>670500</v>
      </c>
      <c r="C202" s="14">
        <f t="shared" si="17"/>
        <v>1375</v>
      </c>
      <c r="E202" s="18">
        <f t="shared" si="14"/>
        <v>670500</v>
      </c>
    </row>
    <row r="203" spans="1:5" x14ac:dyDescent="0.2">
      <c r="A203" s="14">
        <f t="shared" si="15"/>
        <v>237000</v>
      </c>
      <c r="B203" s="13">
        <f t="shared" si="16"/>
        <v>671875</v>
      </c>
      <c r="C203" s="14">
        <f t="shared" si="17"/>
        <v>1375</v>
      </c>
      <c r="E203" s="18">
        <f t="shared" si="14"/>
        <v>671875</v>
      </c>
    </row>
    <row r="204" spans="1:5" x14ac:dyDescent="0.2">
      <c r="A204" s="14">
        <f t="shared" si="15"/>
        <v>238000</v>
      </c>
      <c r="B204" s="13">
        <f t="shared" si="16"/>
        <v>673250</v>
      </c>
      <c r="C204" s="14">
        <f t="shared" si="17"/>
        <v>1375</v>
      </c>
      <c r="E204" s="18">
        <f t="shared" si="14"/>
        <v>673250</v>
      </c>
    </row>
    <row r="205" spans="1:5" x14ac:dyDescent="0.2">
      <c r="A205" s="14">
        <f t="shared" si="15"/>
        <v>239000</v>
      </c>
      <c r="B205" s="13">
        <f t="shared" si="16"/>
        <v>674625</v>
      </c>
      <c r="C205" s="14">
        <f t="shared" si="17"/>
        <v>1375</v>
      </c>
      <c r="E205" s="18">
        <f t="shared" si="14"/>
        <v>674625</v>
      </c>
    </row>
    <row r="206" spans="1:5" x14ac:dyDescent="0.2">
      <c r="A206" s="14">
        <f t="shared" si="15"/>
        <v>240000</v>
      </c>
      <c r="B206" s="13">
        <f t="shared" si="16"/>
        <v>676000</v>
      </c>
      <c r="C206" s="14">
        <f t="shared" si="17"/>
        <v>1375</v>
      </c>
      <c r="E206" s="18">
        <f t="shared" si="14"/>
        <v>676000</v>
      </c>
    </row>
    <row r="207" spans="1:5" x14ac:dyDescent="0.2">
      <c r="A207" s="14">
        <f t="shared" si="15"/>
        <v>241000</v>
      </c>
      <c r="B207" s="13">
        <f t="shared" si="16"/>
        <v>677375</v>
      </c>
      <c r="C207" s="14">
        <f t="shared" si="17"/>
        <v>1375</v>
      </c>
      <c r="E207" s="18">
        <f t="shared" si="14"/>
        <v>677375</v>
      </c>
    </row>
    <row r="208" spans="1:5" x14ac:dyDescent="0.2">
      <c r="A208" s="14">
        <f t="shared" si="15"/>
        <v>242000</v>
      </c>
      <c r="B208" s="13">
        <f t="shared" si="16"/>
        <v>678750</v>
      </c>
      <c r="C208" s="14">
        <f t="shared" si="17"/>
        <v>1375</v>
      </c>
      <c r="E208" s="18">
        <f t="shared" si="14"/>
        <v>678750</v>
      </c>
    </row>
    <row r="209" spans="1:5" x14ac:dyDescent="0.2">
      <c r="A209" s="14">
        <f t="shared" si="15"/>
        <v>243000</v>
      </c>
      <c r="B209" s="13">
        <f t="shared" si="16"/>
        <v>680125</v>
      </c>
      <c r="C209" s="14">
        <f t="shared" si="17"/>
        <v>1375</v>
      </c>
      <c r="E209" s="18">
        <f t="shared" si="14"/>
        <v>680125</v>
      </c>
    </row>
    <row r="210" spans="1:5" x14ac:dyDescent="0.2">
      <c r="A210" s="14">
        <f t="shared" si="15"/>
        <v>244000</v>
      </c>
      <c r="B210" s="13">
        <f t="shared" si="16"/>
        <v>681500</v>
      </c>
      <c r="C210" s="14">
        <f t="shared" si="17"/>
        <v>1375</v>
      </c>
      <c r="E210" s="18">
        <f t="shared" si="14"/>
        <v>681500</v>
      </c>
    </row>
    <row r="211" spans="1:5" x14ac:dyDescent="0.2">
      <c r="A211" s="14">
        <f t="shared" si="15"/>
        <v>245000</v>
      </c>
      <c r="B211" s="13">
        <f t="shared" si="16"/>
        <v>682875</v>
      </c>
      <c r="C211" s="14">
        <f t="shared" si="17"/>
        <v>1375</v>
      </c>
      <c r="E211" s="18">
        <f t="shared" si="14"/>
        <v>682875</v>
      </c>
    </row>
    <row r="212" spans="1:5" x14ac:dyDescent="0.2">
      <c r="A212" s="14">
        <f t="shared" si="15"/>
        <v>246000</v>
      </c>
      <c r="B212" s="13">
        <f t="shared" si="16"/>
        <v>684250</v>
      </c>
      <c r="C212" s="14">
        <f t="shared" si="17"/>
        <v>1375</v>
      </c>
      <c r="E212" s="18">
        <f t="shared" si="14"/>
        <v>684250</v>
      </c>
    </row>
    <row r="213" spans="1:5" x14ac:dyDescent="0.2">
      <c r="A213" s="14">
        <f t="shared" si="15"/>
        <v>247000</v>
      </c>
      <c r="B213" s="13">
        <f t="shared" si="16"/>
        <v>685625</v>
      </c>
      <c r="C213" s="14">
        <f t="shared" si="17"/>
        <v>1375</v>
      </c>
      <c r="E213" s="18">
        <f t="shared" si="14"/>
        <v>685625</v>
      </c>
    </row>
    <row r="214" spans="1:5" x14ac:dyDescent="0.2">
      <c r="A214" s="14">
        <f t="shared" si="15"/>
        <v>248000</v>
      </c>
      <c r="B214" s="13">
        <f t="shared" si="16"/>
        <v>687000</v>
      </c>
      <c r="C214" s="14">
        <f t="shared" si="17"/>
        <v>1375</v>
      </c>
      <c r="E214" s="18">
        <f t="shared" si="14"/>
        <v>687000</v>
      </c>
    </row>
    <row r="215" spans="1:5" x14ac:dyDescent="0.2">
      <c r="A215" s="14">
        <f t="shared" si="15"/>
        <v>249000</v>
      </c>
      <c r="B215" s="13">
        <f t="shared" si="16"/>
        <v>688375</v>
      </c>
      <c r="C215" s="14">
        <f t="shared" si="17"/>
        <v>1375</v>
      </c>
      <c r="E215" s="18">
        <f t="shared" si="14"/>
        <v>688375</v>
      </c>
    </row>
    <row r="216" spans="1:5" x14ac:dyDescent="0.2">
      <c r="A216" s="14">
        <f t="shared" si="15"/>
        <v>250000</v>
      </c>
      <c r="B216" s="13">
        <f t="shared" si="16"/>
        <v>689750</v>
      </c>
      <c r="C216" s="14">
        <f t="shared" si="17"/>
        <v>1375</v>
      </c>
      <c r="E216" s="18">
        <f t="shared" ref="E216:E227" si="18">IF(A216&lt;40000,0,IF(A216&lt;=60000,291000+(A216-40000)*110000/20000,IF(A216&lt;=120000,401000+(A216-60000)*110000/60000,IF(A216&lt;=260000,511000+(A216-120000)*110000/80000,703500))))</f>
        <v>689750</v>
      </c>
    </row>
    <row r="217" spans="1:5" x14ac:dyDescent="0.2">
      <c r="A217" s="14">
        <f t="shared" si="15"/>
        <v>251000</v>
      </c>
      <c r="B217" s="13">
        <f t="shared" si="16"/>
        <v>691125</v>
      </c>
      <c r="C217" s="14">
        <f t="shared" si="17"/>
        <v>1375</v>
      </c>
      <c r="E217" s="18">
        <f t="shared" si="18"/>
        <v>691125</v>
      </c>
    </row>
    <row r="218" spans="1:5" x14ac:dyDescent="0.2">
      <c r="A218" s="14">
        <f t="shared" si="15"/>
        <v>252000</v>
      </c>
      <c r="B218" s="13">
        <f t="shared" si="16"/>
        <v>692500</v>
      </c>
      <c r="C218" s="14">
        <f t="shared" si="17"/>
        <v>1375</v>
      </c>
      <c r="E218" s="18">
        <f t="shared" si="18"/>
        <v>692500</v>
      </c>
    </row>
    <row r="219" spans="1:5" x14ac:dyDescent="0.2">
      <c r="A219" s="14">
        <f t="shared" si="15"/>
        <v>253000</v>
      </c>
      <c r="B219" s="13">
        <f t="shared" si="16"/>
        <v>693875</v>
      </c>
      <c r="C219" s="14">
        <f t="shared" si="17"/>
        <v>1375</v>
      </c>
      <c r="E219" s="18">
        <f t="shared" si="18"/>
        <v>693875</v>
      </c>
    </row>
    <row r="220" spans="1:5" x14ac:dyDescent="0.2">
      <c r="A220" s="14">
        <f t="shared" si="15"/>
        <v>254000</v>
      </c>
      <c r="B220" s="13">
        <f t="shared" si="16"/>
        <v>695250</v>
      </c>
      <c r="C220" s="14">
        <f t="shared" si="17"/>
        <v>1375</v>
      </c>
      <c r="E220" s="18">
        <f t="shared" si="18"/>
        <v>695250</v>
      </c>
    </row>
    <row r="221" spans="1:5" x14ac:dyDescent="0.2">
      <c r="A221" s="14">
        <f t="shared" si="15"/>
        <v>255000</v>
      </c>
      <c r="B221" s="13">
        <f t="shared" si="16"/>
        <v>696625</v>
      </c>
      <c r="C221" s="14">
        <f t="shared" si="17"/>
        <v>1375</v>
      </c>
      <c r="E221" s="18">
        <f t="shared" si="18"/>
        <v>696625</v>
      </c>
    </row>
    <row r="222" spans="1:5" x14ac:dyDescent="0.2">
      <c r="A222" s="14">
        <f t="shared" si="15"/>
        <v>256000</v>
      </c>
      <c r="B222" s="13">
        <f t="shared" si="16"/>
        <v>698000</v>
      </c>
      <c r="C222" s="14">
        <f t="shared" si="17"/>
        <v>1375</v>
      </c>
      <c r="E222" s="18">
        <f t="shared" si="18"/>
        <v>698000</v>
      </c>
    </row>
    <row r="223" spans="1:5" x14ac:dyDescent="0.2">
      <c r="A223" s="14">
        <f t="shared" si="15"/>
        <v>257000</v>
      </c>
      <c r="B223" s="13">
        <f t="shared" si="16"/>
        <v>699375</v>
      </c>
      <c r="C223" s="14">
        <f t="shared" si="17"/>
        <v>1375</v>
      </c>
      <c r="E223" s="18">
        <f t="shared" si="18"/>
        <v>699375</v>
      </c>
    </row>
    <row r="224" spans="1:5" x14ac:dyDescent="0.2">
      <c r="A224" s="14">
        <f t="shared" si="15"/>
        <v>258000</v>
      </c>
      <c r="B224" s="13">
        <f t="shared" si="16"/>
        <v>700750</v>
      </c>
      <c r="C224" s="14">
        <f t="shared" si="17"/>
        <v>1375</v>
      </c>
      <c r="E224" s="18">
        <f t="shared" si="18"/>
        <v>700750</v>
      </c>
    </row>
    <row r="225" spans="1:5" x14ac:dyDescent="0.2">
      <c r="A225" s="14">
        <f t="shared" si="15"/>
        <v>259000</v>
      </c>
      <c r="B225" s="13">
        <f t="shared" si="16"/>
        <v>702125</v>
      </c>
      <c r="C225" s="14">
        <f t="shared" si="17"/>
        <v>1375</v>
      </c>
      <c r="E225" s="18">
        <f t="shared" si="18"/>
        <v>702125</v>
      </c>
    </row>
    <row r="226" spans="1:5" x14ac:dyDescent="0.2">
      <c r="A226" s="14">
        <f t="shared" si="15"/>
        <v>260000</v>
      </c>
      <c r="B226" s="13">
        <f t="shared" si="16"/>
        <v>703500</v>
      </c>
      <c r="C226" s="14">
        <f t="shared" si="17"/>
        <v>1375</v>
      </c>
      <c r="E226" s="18">
        <f t="shared" si="18"/>
        <v>703500</v>
      </c>
    </row>
    <row r="227" spans="1:5" x14ac:dyDescent="0.2">
      <c r="A227" s="14">
        <v>260001</v>
      </c>
      <c r="B227" s="13">
        <f t="shared" si="16"/>
        <v>703500</v>
      </c>
      <c r="C227" s="14">
        <f t="shared" si="17"/>
        <v>0</v>
      </c>
      <c r="E227" s="18">
        <f t="shared" si="18"/>
        <v>703500</v>
      </c>
    </row>
    <row r="228" spans="1:5" x14ac:dyDescent="0.2">
      <c r="B228" s="13"/>
    </row>
    <row r="229" spans="1:5" x14ac:dyDescent="0.2">
      <c r="B229" s="13"/>
    </row>
    <row r="230" spans="1:5" x14ac:dyDescent="0.2">
      <c r="B230" s="13"/>
    </row>
    <row r="231" spans="1:5" x14ac:dyDescent="0.2">
      <c r="B231" s="13"/>
    </row>
    <row r="232" spans="1:5" x14ac:dyDescent="0.2">
      <c r="B232" s="13"/>
    </row>
    <row r="233" spans="1:5" x14ac:dyDescent="0.2">
      <c r="B233" s="13"/>
    </row>
    <row r="234" spans="1:5" x14ac:dyDescent="0.2">
      <c r="B234" s="13"/>
    </row>
    <row r="235" spans="1:5" x14ac:dyDescent="0.2">
      <c r="B235" s="13"/>
    </row>
    <row r="236" spans="1:5" x14ac:dyDescent="0.2">
      <c r="B236" s="13"/>
    </row>
    <row r="237" spans="1:5" x14ac:dyDescent="0.2">
      <c r="B237" s="13"/>
    </row>
    <row r="238" spans="1:5" x14ac:dyDescent="0.2">
      <c r="B238" s="13"/>
    </row>
    <row r="239" spans="1:5" x14ac:dyDescent="0.2">
      <c r="B239" s="13"/>
    </row>
    <row r="240" spans="1:5" x14ac:dyDescent="0.2">
      <c r="B240" s="13"/>
    </row>
    <row r="241" spans="2:2" x14ac:dyDescent="0.2">
      <c r="B241" s="13"/>
    </row>
    <row r="242" spans="2:2" x14ac:dyDescent="0.2">
      <c r="B242" s="13"/>
    </row>
    <row r="243" spans="2:2" x14ac:dyDescent="0.2">
      <c r="B243" s="13"/>
    </row>
    <row r="244" spans="2:2" x14ac:dyDescent="0.2">
      <c r="B244" s="13"/>
    </row>
    <row r="245" spans="2:2" x14ac:dyDescent="0.2">
      <c r="B245" s="13"/>
    </row>
    <row r="246" spans="2:2" x14ac:dyDescent="0.2">
      <c r="B246" s="13"/>
    </row>
    <row r="247" spans="2:2" x14ac:dyDescent="0.2">
      <c r="B247" s="13"/>
    </row>
    <row r="248" spans="2:2" x14ac:dyDescent="0.2">
      <c r="B248" s="13"/>
    </row>
    <row r="249" spans="2:2" x14ac:dyDescent="0.2">
      <c r="B249" s="13"/>
    </row>
    <row r="250" spans="2:2" x14ac:dyDescent="0.2">
      <c r="B250" s="13"/>
    </row>
    <row r="251" spans="2:2" x14ac:dyDescent="0.2">
      <c r="B251" s="13"/>
    </row>
    <row r="252" spans="2:2" x14ac:dyDescent="0.2">
      <c r="B252" s="13"/>
    </row>
    <row r="253" spans="2:2" x14ac:dyDescent="0.2">
      <c r="B253" s="13"/>
    </row>
    <row r="254" spans="2:2" x14ac:dyDescent="0.2">
      <c r="B254" s="13"/>
    </row>
    <row r="255" spans="2:2" x14ac:dyDescent="0.2">
      <c r="B255" s="13"/>
    </row>
    <row r="256" spans="2:2" x14ac:dyDescent="0.2">
      <c r="B256" s="13"/>
    </row>
    <row r="257" spans="2:2" x14ac:dyDescent="0.2">
      <c r="B257" s="13"/>
    </row>
    <row r="258" spans="2:2" x14ac:dyDescent="0.2">
      <c r="B258" s="13"/>
    </row>
    <row r="259" spans="2:2" x14ac:dyDescent="0.2">
      <c r="B259" s="13"/>
    </row>
    <row r="260" spans="2:2" x14ac:dyDescent="0.2">
      <c r="B260" s="13"/>
    </row>
    <row r="261" spans="2:2" x14ac:dyDescent="0.2">
      <c r="B261" s="13"/>
    </row>
    <row r="262" spans="2:2" x14ac:dyDescent="0.2">
      <c r="B262" s="13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4294967294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6" baseType="variant">
      <vt:variant>
        <vt:lpstr>Arbeitsblätter</vt:lpstr>
      </vt:variant>
      <vt:variant>
        <vt:i4>3</vt:i4>
      </vt:variant>
      <vt:variant>
        <vt:lpstr>Diagramme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7" baseType="lpstr">
      <vt:lpstr>Referenzmittel</vt:lpstr>
      <vt:lpstr>Festivals</vt:lpstr>
      <vt:lpstr>Formel</vt:lpstr>
      <vt:lpstr>Diagramm1</vt:lpstr>
      <vt:lpstr>Festivals!Druckbereich</vt:lpstr>
      <vt:lpstr>Referenzmittel!Druckbereich</vt:lpstr>
      <vt:lpstr>Festivals!Drucktitel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WZ</dc:creator>
  <cp:lastModifiedBy>Jakob Widmann</cp:lastModifiedBy>
  <cp:lastPrinted>2019-10-09T13:58:34Z</cp:lastPrinted>
  <dcterms:created xsi:type="dcterms:W3CDTF">2006-09-07T07:45:33Z</dcterms:created>
  <dcterms:modified xsi:type="dcterms:W3CDTF">2022-12-05T11:37:31Z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-33253406</vt:i4>
  </property>
  <property fmtid="{D5CDD505-2E9C-101B-9397-08002B2CF9AE}" pid="3" name="_EmailSubject">
    <vt:lpwstr>TOOL</vt:lpwstr>
  </property>
  <property fmtid="{D5CDD505-2E9C-101B-9397-08002B2CF9AE}" pid="4" name="_AuthorEmail">
    <vt:lpwstr>werner.zappe@filminstitut.at</vt:lpwstr>
  </property>
  <property fmtid="{D5CDD505-2E9C-101B-9397-08002B2CF9AE}" pid="5" name="_AuthorEmailDisplayName">
    <vt:lpwstr>Werner Zappe</vt:lpwstr>
  </property>
  <property fmtid="{D5CDD505-2E9C-101B-9397-08002B2CF9AE}" pid="6" name="_ReviewingToolsShownOnce">
    <vt:lpwstr/>
  </property>
</Properties>
</file>